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777" activeTab="3"/>
  </bookViews>
  <sheets>
    <sheet name="Сетка М" sheetId="1" r:id="rId1"/>
    <sheet name="3-е м М" sheetId="2" r:id="rId2"/>
    <sheet name="5.7.9.13.17 МЕСТА М" sheetId="3" r:id="rId3"/>
    <sheet name="мужск" sheetId="4" r:id="rId4"/>
    <sheet name="1-8 Ж" sheetId="5" r:id="rId5"/>
    <sheet name="9-16 Ж" sheetId="6" r:id="rId6"/>
    <sheet name="17-22 Ж" sheetId="7" r:id="rId7"/>
    <sheet name="Группы Ж 1 этап" sheetId="8" r:id="rId8"/>
    <sheet name="Группы Ж 2 этап" sheetId="9" r:id="rId9"/>
    <sheet name="Группы Ж 2 этап УТЕШ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'17-22 Ж'!$A$1:$Q$42</definedName>
    <definedName name="_xlnm.Print_Area" localSheetId="4">'1-8 Ж'!$A$1:$Q$77</definedName>
    <definedName name="_xlnm.Print_Area" localSheetId="1">'3-е м М'!$A$1:$Q$70</definedName>
    <definedName name="_xlnm.Print_Area" localSheetId="2">'5.7.9.13.17 МЕСТА М'!$A$1:$Q$50</definedName>
    <definedName name="_xlnm.Print_Area" localSheetId="5">'9-16 Ж'!$A$1:$Q$77</definedName>
    <definedName name="_xlnm.Print_Area" localSheetId="7">'Группы Ж 1 этап'!$A$1:$N$39</definedName>
    <definedName name="_xlnm.Print_Area" localSheetId="8">'Группы Ж 2 этап'!$A$1:$P$23</definedName>
    <definedName name="_xlnm.Print_Area" localSheetId="9">'Группы Ж 2 этап УТЕШ'!$A$1:$N$11</definedName>
    <definedName name="_xlnm.Print_Area" localSheetId="3">'мужск'!$A$1:$J$78</definedName>
    <definedName name="_xlnm.Print_Area" localSheetId="0">'Сетка М'!$A$1:$Q$79</definedName>
  </definedNames>
  <calcPr fullCalcOnLoad="1"/>
</workbook>
</file>

<file path=xl/sharedStrings.xml><?xml version="1.0" encoding="utf-8"?>
<sst xmlns="http://schemas.openxmlformats.org/spreadsheetml/2006/main" count="926" uniqueCount="355">
  <si>
    <t>www.ukrtennis.com</t>
  </si>
  <si>
    <t>Сроки проведения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</si>
  <si>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</si>
  <si>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</si>
  <si>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</si>
  <si>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</si>
  <si>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</si>
  <si>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</si>
  <si>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</si>
  <si>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СОКОЛЫ 2010</t>
  </si>
  <si>
    <t>Х</t>
  </si>
  <si>
    <t>30</t>
  </si>
  <si>
    <t>ТАТО</t>
  </si>
  <si>
    <t>СМЕРШ</t>
  </si>
  <si>
    <t>ШТОПОР</t>
  </si>
  <si>
    <t>32</t>
  </si>
  <si>
    <t>31</t>
  </si>
  <si>
    <t>COME ON EVERYBODY</t>
  </si>
  <si>
    <t>ЭКИПАЖ</t>
  </si>
  <si>
    <t>ГЕНЕЗИС</t>
  </si>
  <si>
    <t>ПЯТЕРОЧКА</t>
  </si>
  <si>
    <t>КАТРАН</t>
  </si>
  <si>
    <t>41</t>
  </si>
  <si>
    <t>АРКАДИЯ</t>
  </si>
  <si>
    <t>17</t>
  </si>
  <si>
    <t>БЕЛЫЕ ТИГРЫ</t>
  </si>
  <si>
    <t>18</t>
  </si>
  <si>
    <t>19</t>
  </si>
  <si>
    <t>ЭРОТИКА</t>
  </si>
  <si>
    <t>20</t>
  </si>
  <si>
    <t>ХАРЬКОВ-FOREVER</t>
  </si>
  <si>
    <t>21</t>
  </si>
  <si>
    <t>FIVE STARS</t>
  </si>
  <si>
    <t>22</t>
  </si>
  <si>
    <t>ПРОРЫВ 2010</t>
  </si>
  <si>
    <t>40</t>
  </si>
  <si>
    <t>23</t>
  </si>
  <si>
    <t>24</t>
  </si>
  <si>
    <t>МУСТАНГ</t>
  </si>
  <si>
    <t>25</t>
  </si>
  <si>
    <t>СОКОЛ КИЕВ</t>
  </si>
  <si>
    <t>СОКОЛ-КИЕВ</t>
  </si>
  <si>
    <t>26</t>
  </si>
  <si>
    <t>НЕ ГОРЮЙ</t>
  </si>
  <si>
    <t>27</t>
  </si>
  <si>
    <t>28</t>
  </si>
  <si>
    <t>29</t>
  </si>
  <si>
    <t>ОККУПАНТЫ</t>
  </si>
  <si>
    <t>МЕЧТА</t>
  </si>
  <si>
    <t>#</t>
  </si>
  <si>
    <t>Сеяные команды</t>
  </si>
  <si>
    <t>Дата и время сетки</t>
  </si>
  <si>
    <t>19:15  ЧЕТВЕРГ</t>
  </si>
  <si>
    <t>Представители игроков</t>
  </si>
  <si>
    <t>ДОЛИНКО</t>
  </si>
  <si>
    <t>БАШЛАКОВ</t>
  </si>
  <si>
    <t>Подпись рефери</t>
  </si>
  <si>
    <t>ALLIANCE OPEN 2010</t>
  </si>
  <si>
    <t>Турнир</t>
  </si>
  <si>
    <t>за 3-е место</t>
  </si>
  <si>
    <t>Дата проведения</t>
  </si>
  <si>
    <t>Город, Клуб</t>
  </si>
  <si>
    <t>22-24 января</t>
  </si>
  <si>
    <t>Киев, Ледовый стадион</t>
  </si>
  <si>
    <t>Евгений Зукин</t>
  </si>
  <si>
    <t>Family Name</t>
  </si>
  <si>
    <t>2-й Круг</t>
  </si>
  <si>
    <t>3-й Круг</t>
  </si>
  <si>
    <t>4-й Круг</t>
  </si>
  <si>
    <t>5-й Круг</t>
  </si>
  <si>
    <t>Полуфинал</t>
  </si>
  <si>
    <t>Финал</t>
  </si>
  <si>
    <t>1-2</t>
  </si>
  <si>
    <t>№32</t>
  </si>
  <si>
    <t xml:space="preserve">                   №32</t>
  </si>
  <si>
    <t>3-4</t>
  </si>
  <si>
    <t xml:space="preserve">        №40</t>
  </si>
  <si>
    <t>стр 29-32</t>
  </si>
  <si>
    <t xml:space="preserve">                 29-32</t>
  </si>
  <si>
    <t>1-16 или 17-32</t>
  </si>
  <si>
    <t xml:space="preserve">       №48</t>
  </si>
  <si>
    <t>a</t>
  </si>
  <si>
    <t>5-6</t>
  </si>
  <si>
    <t>№33</t>
  </si>
  <si>
    <t xml:space="preserve">                  №33</t>
  </si>
  <si>
    <t>7-8</t>
  </si>
  <si>
    <t xml:space="preserve">        №41</t>
  </si>
  <si>
    <r>
      <t xml:space="preserve">               </t>
    </r>
    <r>
      <rPr>
        <sz val="12"/>
        <color indexed="8"/>
        <rFont val="Arial"/>
        <family val="2"/>
      </rPr>
      <t>№52</t>
    </r>
  </si>
  <si>
    <t xml:space="preserve">                   №58</t>
  </si>
  <si>
    <t>стр25-28</t>
  </si>
  <si>
    <t xml:space="preserve">                25-28</t>
  </si>
  <si>
    <t xml:space="preserve">    17-24</t>
  </si>
  <si>
    <t>9-10</t>
  </si>
  <si>
    <t>№34</t>
  </si>
  <si>
    <t xml:space="preserve">                  №34</t>
  </si>
  <si>
    <t>11-12</t>
  </si>
  <si>
    <t xml:space="preserve">       №42</t>
  </si>
  <si>
    <t xml:space="preserve">                   №56</t>
  </si>
  <si>
    <t>стр 21-24</t>
  </si>
  <si>
    <t xml:space="preserve">                21-24</t>
  </si>
  <si>
    <t xml:space="preserve">       №49</t>
  </si>
  <si>
    <t>13-14</t>
  </si>
  <si>
    <t>№35</t>
  </si>
  <si>
    <t xml:space="preserve">                  №35</t>
  </si>
  <si>
    <t>15-16</t>
  </si>
  <si>
    <t xml:space="preserve">        №43</t>
  </si>
  <si>
    <r>
      <t xml:space="preserve">               </t>
    </r>
    <r>
      <rPr>
        <sz val="12"/>
        <color indexed="8"/>
        <rFont val="Arial"/>
        <family val="2"/>
      </rPr>
      <t>№53</t>
    </r>
  </si>
  <si>
    <t>стр 17-20</t>
  </si>
  <si>
    <t xml:space="preserve">                 17-20</t>
  </si>
  <si>
    <t>3 МЕСТО</t>
  </si>
  <si>
    <t xml:space="preserve">     25-32</t>
  </si>
  <si>
    <t>17-18</t>
  </si>
  <si>
    <t>№36</t>
  </si>
  <si>
    <t xml:space="preserve">                   №36</t>
  </si>
  <si>
    <t>19-20</t>
  </si>
  <si>
    <t xml:space="preserve">        №44</t>
  </si>
  <si>
    <t>стр 13-16</t>
  </si>
  <si>
    <t xml:space="preserve">                 13-16</t>
  </si>
  <si>
    <t>17-32 или 1-16</t>
  </si>
  <si>
    <t>ХАРЬКОВ FOREVER</t>
  </si>
  <si>
    <t xml:space="preserve">       №50</t>
  </si>
  <si>
    <t>21-22</t>
  </si>
  <si>
    <t>№37</t>
  </si>
  <si>
    <t xml:space="preserve">                   №37</t>
  </si>
  <si>
    <t>23-24</t>
  </si>
  <si>
    <t xml:space="preserve">        №45</t>
  </si>
  <si>
    <r>
      <t xml:space="preserve">               </t>
    </r>
    <r>
      <rPr>
        <sz val="12"/>
        <color indexed="8"/>
        <rFont val="Arial"/>
        <family val="2"/>
      </rPr>
      <t>№54</t>
    </r>
  </si>
  <si>
    <t>b</t>
  </si>
  <si>
    <t>стр 9-12</t>
  </si>
  <si>
    <t xml:space="preserve">                   9-12</t>
  </si>
  <si>
    <t xml:space="preserve">                  №59</t>
  </si>
  <si>
    <t xml:space="preserve">       1-8</t>
  </si>
  <si>
    <t>25-26</t>
  </si>
  <si>
    <t>№38</t>
  </si>
  <si>
    <t xml:space="preserve">                   №38</t>
  </si>
  <si>
    <t>27-28</t>
  </si>
  <si>
    <t xml:space="preserve">        №46</t>
  </si>
  <si>
    <t xml:space="preserve">                   №57</t>
  </si>
  <si>
    <t>стр 5-8</t>
  </si>
  <si>
    <t xml:space="preserve">                      5-8</t>
  </si>
  <si>
    <t xml:space="preserve">        №51</t>
  </si>
  <si>
    <t>29-30</t>
  </si>
  <si>
    <t>№39</t>
  </si>
  <si>
    <t xml:space="preserve">                  №39</t>
  </si>
  <si>
    <t>31-32</t>
  </si>
  <si>
    <t xml:space="preserve">        №47</t>
  </si>
  <si>
    <r>
      <t xml:space="preserve">              </t>
    </r>
    <r>
      <rPr>
        <sz val="12"/>
        <color indexed="8"/>
        <rFont val="Arial"/>
        <family val="2"/>
      </rPr>
      <t xml:space="preserve"> №55</t>
    </r>
  </si>
  <si>
    <t>отк.</t>
  </si>
  <si>
    <t>стр 1-4</t>
  </si>
  <si>
    <t xml:space="preserve">                      1-4</t>
  </si>
  <si>
    <t xml:space="preserve">      9-16</t>
  </si>
  <si>
    <t>1</t>
  </si>
  <si>
    <t>2</t>
  </si>
  <si>
    <t>X</t>
  </si>
  <si>
    <t>COME ON</t>
  </si>
  <si>
    <t>3</t>
  </si>
  <si>
    <t>5 место</t>
  </si>
  <si>
    <t>4</t>
  </si>
  <si>
    <t>7 место</t>
  </si>
  <si>
    <t>5</t>
  </si>
  <si>
    <t>9 место</t>
  </si>
  <si>
    <t>6</t>
  </si>
  <si>
    <t>7</t>
  </si>
  <si>
    <t>8</t>
  </si>
  <si>
    <t>FIVE STAR</t>
  </si>
  <si>
    <t>13 место</t>
  </si>
  <si>
    <t>17 место</t>
  </si>
  <si>
    <t>Групповой этап</t>
  </si>
  <si>
    <t>Виталий Семенченко</t>
  </si>
  <si>
    <t>Группа А</t>
  </si>
  <si>
    <t>Группа В</t>
  </si>
  <si>
    <t>№</t>
  </si>
  <si>
    <t>Игроки</t>
  </si>
  <si>
    <t>Очки</t>
  </si>
  <si>
    <t>Место</t>
  </si>
  <si>
    <t>ГЕРАСИМЕНКО</t>
  </si>
  <si>
    <t>ПЛАТОВА</t>
  </si>
  <si>
    <t>ЕЛИСЕЕВА</t>
  </si>
  <si>
    <t>ФРАСИНЮК</t>
  </si>
  <si>
    <t>ДОЛЖЕНКО</t>
  </si>
  <si>
    <t>ВАСИЛЮК</t>
  </si>
  <si>
    <t>РАЕВА</t>
  </si>
  <si>
    <t>СТЕПАНЕНКО</t>
  </si>
  <si>
    <t>МОЙСА</t>
  </si>
  <si>
    <t>КОВАЛЕВА</t>
  </si>
  <si>
    <t>ОРЛОВА</t>
  </si>
  <si>
    <t>ТКАЧЕНКО</t>
  </si>
  <si>
    <t xml:space="preserve">Группа C </t>
  </si>
  <si>
    <t>Группа D</t>
  </si>
  <si>
    <t>КОРЧАГИНА</t>
  </si>
  <si>
    <t>ГАВРИЛЕНКО</t>
  </si>
  <si>
    <t>СПИВАК</t>
  </si>
  <si>
    <t>ЛАТАНЮК</t>
  </si>
  <si>
    <t>КУТУЗОВА</t>
  </si>
  <si>
    <t>ГОЛОВАТЮК</t>
  </si>
  <si>
    <t>ЛОЖНИКОВА</t>
  </si>
  <si>
    <t>КОПЫЛОВА</t>
  </si>
  <si>
    <t>ДАНИЛОВА-ЩУРУК</t>
  </si>
  <si>
    <t>АНДРЕЕВА</t>
  </si>
  <si>
    <t>ЧЕБУКИНА</t>
  </si>
  <si>
    <t>КОРОГОДСКАЯ</t>
  </si>
  <si>
    <t>Группа E</t>
  </si>
  <si>
    <t>Группа F</t>
  </si>
  <si>
    <t>БАГРИЙ</t>
  </si>
  <si>
    <t>КОРДИНА</t>
  </si>
  <si>
    <t>ШАПОВАЛЕНКО</t>
  </si>
  <si>
    <t>НИКОЛАЕВА</t>
  </si>
  <si>
    <t>КУЩ</t>
  </si>
  <si>
    <t>ЖИЛЕНКОВА</t>
  </si>
  <si>
    <t>ШВИДКАЯ</t>
  </si>
  <si>
    <t>ЛЕБЕДИНА</t>
  </si>
  <si>
    <t>ЗАДВОРСКАЯ</t>
  </si>
  <si>
    <t>ВАКС</t>
  </si>
  <si>
    <t>КОЛОМИЕЦ</t>
  </si>
  <si>
    <t>СУГИРИЙ</t>
  </si>
  <si>
    <t>Группа G</t>
  </si>
  <si>
    <t xml:space="preserve">Группа H </t>
  </si>
  <si>
    <t>ПОЛИЩУК</t>
  </si>
  <si>
    <t>КУЧЕРЕНКО</t>
  </si>
  <si>
    <t>ПУЗАНОВА</t>
  </si>
  <si>
    <t>ТОКАРЕВА</t>
  </si>
  <si>
    <t>АФАНАСЬЕВА</t>
  </si>
  <si>
    <t>ОСАДЧАЯ</t>
  </si>
  <si>
    <t>НАГОРНЯК</t>
  </si>
  <si>
    <t>ТЕРНОВАЯ</t>
  </si>
  <si>
    <t>ЗАХАРЧЕНКО</t>
  </si>
  <si>
    <t>РОЖКОВА</t>
  </si>
  <si>
    <t>МАТЯХ</t>
  </si>
  <si>
    <t>ШТЕПА</t>
  </si>
  <si>
    <t>2 групповой этап</t>
  </si>
  <si>
    <t>Группа I</t>
  </si>
  <si>
    <t>Группа II</t>
  </si>
  <si>
    <t>Группа III</t>
  </si>
  <si>
    <t>Группа IV</t>
  </si>
  <si>
    <t>98(4)</t>
  </si>
  <si>
    <t>Сроки</t>
  </si>
  <si>
    <t>Категория</t>
  </si>
  <si>
    <t>64 60</t>
  </si>
  <si>
    <t>5 МЕСТО</t>
  </si>
  <si>
    <t>7 МЕСТО</t>
  </si>
  <si>
    <t>Дата и время жеребьёвки:</t>
  </si>
  <si>
    <t>11 МЕСТО</t>
  </si>
  <si>
    <t>13 МЕСТО</t>
  </si>
  <si>
    <t>15 МЕСТО</t>
  </si>
  <si>
    <t>17 МЕСТО</t>
  </si>
  <si>
    <t>19 МЕСТО</t>
  </si>
  <si>
    <t>21 МЕСТО</t>
  </si>
  <si>
    <t>СПИСОК КОМАНД "ALLIANCE OPEN 2010"</t>
  </si>
  <si>
    <r>
      <t xml:space="preserve">COM'N EVERYBODY! </t>
    </r>
    <r>
      <rPr>
        <sz val="18"/>
        <color indexed="8"/>
        <rFont val="Arial"/>
        <family val="2"/>
      </rPr>
      <t>не 1-ый</t>
    </r>
  </si>
  <si>
    <t>ФЕДОРЧЕНКО МИХАИЛ</t>
  </si>
  <si>
    <t>ВОЛЧЕНОК АНДРЕЙ</t>
  </si>
  <si>
    <t>КИСЕЛЬГОФ ВЛАДИСЛАВ</t>
  </si>
  <si>
    <t>ИЛЬИЧЕВ АЛЕКСАНДР</t>
  </si>
  <si>
    <t>ГАГАРИН ЮРИЙ</t>
  </si>
  <si>
    <t>БОНДАРЧУК СЕРГЕЙ</t>
  </si>
  <si>
    <t>АРЕФЬЕВ СЕРГЕЙ</t>
  </si>
  <si>
    <t>ЧС</t>
  </si>
  <si>
    <t>ТИМОЩУК ВАСИЛИЙ</t>
  </si>
  <si>
    <t>ФРАСИНЮК НИКОЛАЙ</t>
  </si>
  <si>
    <t>ПОДТОПТАННЫЙ ГЛЕБ</t>
  </si>
  <si>
    <r>
      <t xml:space="preserve">СОКОЛ КИЕВ </t>
    </r>
    <r>
      <rPr>
        <sz val="18"/>
        <color indexed="8"/>
        <rFont val="Arial"/>
        <family val="2"/>
      </rPr>
      <t>до 18.00</t>
    </r>
  </si>
  <si>
    <t>КРЫЖАНОВСКИЙ ВИКТОР</t>
  </si>
  <si>
    <t>ВОРОТИЛИН НИКОЛАЙ</t>
  </si>
  <si>
    <t>КУРЧЕНКО ИГОРЬ</t>
  </si>
  <si>
    <t>ВАЛЬДРАТ АНДРЕЙ</t>
  </si>
  <si>
    <t>САМОХВАЛОВ ВАЛЕНТИН</t>
  </si>
  <si>
    <t>КОВАЛЕНКО ВЯЧЕСЛАВ</t>
  </si>
  <si>
    <t>ЛАГУР СЕРГЕЙ</t>
  </si>
  <si>
    <t>КУДЫМА ПЕТР</t>
  </si>
  <si>
    <t>ТУР ДЕНИС</t>
  </si>
  <si>
    <t>ИМАС ЕВГЕНИЙ</t>
  </si>
  <si>
    <r>
      <rPr>
        <b/>
        <sz val="18"/>
        <color indexed="8"/>
        <rFont val="Arial"/>
        <family val="2"/>
      </rPr>
      <t>БЕЛЫЕ ТИГРЫ</t>
    </r>
    <r>
      <rPr>
        <sz val="18"/>
        <color indexed="8"/>
        <rFont val="Arial"/>
        <family val="2"/>
      </rPr>
      <t xml:space="preserve"> после 14.00</t>
    </r>
  </si>
  <si>
    <t>СИВОХИН СЕРГЕЙ</t>
  </si>
  <si>
    <t>ЛЕВЧЕНКО РОМАН</t>
  </si>
  <si>
    <t>РУДИН ВЛАДИМИР</t>
  </si>
  <si>
    <t>НЕМЦЕВ КИРИЛЛ</t>
  </si>
  <si>
    <t>АНДРОСЮК ЮРИЙ</t>
  </si>
  <si>
    <t>ЛЕВЧУК ВАЛЕНТИН</t>
  </si>
  <si>
    <t xml:space="preserve">БАШЛАКОВ СЕРГЕЙ </t>
  </si>
  <si>
    <t>КОЖЕМЯКИН АНДРЕЙ</t>
  </si>
  <si>
    <t>МАНУЧАРОВ АНДРЕЙ</t>
  </si>
  <si>
    <t>КОСТЕНКО ПАВЕЛ</t>
  </si>
  <si>
    <r>
      <t xml:space="preserve">АРКАДИЯ </t>
    </r>
    <r>
      <rPr>
        <sz val="18"/>
        <color indexed="8"/>
        <rFont val="Arial"/>
        <family val="2"/>
      </rPr>
      <t>с 12-00</t>
    </r>
  </si>
  <si>
    <t>ПЛОТНИКОВ АНДРЕЙ</t>
  </si>
  <si>
    <t>АЛЕКСЕЙЧУК АНАТОЛИЙ</t>
  </si>
  <si>
    <t>КОЗЛОВ ИГОРЬ</t>
  </si>
  <si>
    <t>БОНДАРЕНКО ВИТАЛИЙ</t>
  </si>
  <si>
    <t>КРАВЦОВ ВАЛЕНТИН</t>
  </si>
  <si>
    <t>ТЕРЕНТЬЕВ АНДРЕЙ</t>
  </si>
  <si>
    <t>БЕХ АНТОН</t>
  </si>
  <si>
    <t>КУЧЕРЕНКО НИКОЛАЙ</t>
  </si>
  <si>
    <t>ПОПЕТА ЮРИЙ</t>
  </si>
  <si>
    <t>ГЕРЕСКУЛ А</t>
  </si>
  <si>
    <t>ЗАБЛОЦКИЙ ВЛАДИМИР</t>
  </si>
  <si>
    <t>БОРЯЕВ ВЛАДИМИР</t>
  </si>
  <si>
    <t>КЛИМЕНКО АНАТОЛИЙ</t>
  </si>
  <si>
    <t>ГЛУЩЕНКО ДМИТРИЙ</t>
  </si>
  <si>
    <t>РЯБОКОНЬ АЛЕКСАНДР</t>
  </si>
  <si>
    <t>СИННИКОВ ВЛАДИМИР</t>
  </si>
  <si>
    <t>БОРЗИЛО ИГОРЬ</t>
  </si>
  <si>
    <t>РАХНО ВАДИМ</t>
  </si>
  <si>
    <t>МАЛЬЦЕВ МИХАИЛ</t>
  </si>
  <si>
    <t>ЛЕВИН АНДРЕЙ</t>
  </si>
  <si>
    <t>ШПЕТНЫЙ СЕРГЕЙ</t>
  </si>
  <si>
    <t>ШИПИЦЫН ИГОРЬ</t>
  </si>
  <si>
    <t>НЕКРАСОВ АНДРЕЙ</t>
  </si>
  <si>
    <t>КОВАЛЕНКО АЛЕКСЕЙ</t>
  </si>
  <si>
    <t>ПИЛИПЕНКО ЕВГЕНИЙ</t>
  </si>
  <si>
    <t>ПАЛИЕНКО АНАТОЛИЙ</t>
  </si>
  <si>
    <t>ФУРСЕНКО ИГОРЬ</t>
  </si>
  <si>
    <t>ВИШНЯКОВ СЕРГЕЙ</t>
  </si>
  <si>
    <t>ШЕЛУДЧЕНКО ВЛАДИМИР</t>
  </si>
  <si>
    <t>ГРИЦЕНКО ЮРИЙ</t>
  </si>
  <si>
    <t>(БАРОНЯН ТАТО)</t>
  </si>
  <si>
    <t>ДРУЖЧЕНКО ИГОРЬ</t>
  </si>
  <si>
    <t>МАРЧЕНКО ЮРИЙ</t>
  </si>
  <si>
    <t>ШОСТАК ИГОРЬ</t>
  </si>
  <si>
    <t>ПУСТЫНСКИЙ ВАЛЕРИЙ</t>
  </si>
  <si>
    <t>КИРИЛЮК СЕРГЕЙ</t>
  </si>
  <si>
    <t>МАКАРОВ ИГОРЬ</t>
  </si>
  <si>
    <t>МАЙБОРОДА СЕРГЕЙ</t>
  </si>
  <si>
    <t>ПРОНТКОВСКИЙ ВЛАДИСЛАВ</t>
  </si>
  <si>
    <t>ВОРОНИН ДМИТРИЙ</t>
  </si>
  <si>
    <t>ТАРАНЕНКО ПАВЕЛ</t>
  </si>
  <si>
    <r>
      <t xml:space="preserve">МЕЧТА </t>
    </r>
    <r>
      <rPr>
        <sz val="18"/>
        <color indexed="8"/>
        <rFont val="Arial"/>
        <family val="2"/>
      </rPr>
      <t>с 12-00</t>
    </r>
  </si>
  <si>
    <t>БОГОМОЛОВ ОЛЕГ</t>
  </si>
  <si>
    <t>ГУПАЛО АЛЕКСАНДР</t>
  </si>
  <si>
    <t>КОЗИМИР КОНСТАНТИН</t>
  </si>
  <si>
    <t>ГАБУЕВ ВАЛЕРИЙ</t>
  </si>
  <si>
    <t>ГОЛЯДКИН СЕРГЕЙ</t>
  </si>
  <si>
    <t>САЛАЗНИКОВ АЛЕКСАНДР</t>
  </si>
  <si>
    <t>ТРОФИМЕНКО ВАДИМ</t>
  </si>
  <si>
    <t>МЕЛЮС ВИКТОР</t>
  </si>
  <si>
    <t>ПЕДЧЕНКО СЕРГЕЙ</t>
  </si>
  <si>
    <t>АКИНИН ДМИТРИЙ</t>
  </si>
  <si>
    <t>КРОЛЕНКО ЮРИЙ</t>
  </si>
  <si>
    <t>ЧЕН ВИТАЛИЙ</t>
  </si>
  <si>
    <t>ЛАВРУК МИХАИЛ</t>
  </si>
  <si>
    <t>СВИСТУХИН ДЕНИС</t>
  </si>
  <si>
    <t>ДОНЦОВ ИГОРЬ</t>
  </si>
  <si>
    <t>ЛУТКОВ ВАСИЛИЙ</t>
  </si>
  <si>
    <t>БАЛУТА ВЯЧЕСЛАВ</t>
  </si>
  <si>
    <t>ЧАРФАС ЕВГЕНИЙ</t>
  </si>
  <si>
    <t>ЕРГИЕВ ИВАН</t>
  </si>
  <si>
    <t>СОКОЛОВ АЛЕКСАНДР</t>
  </si>
  <si>
    <t>АМХИНЕЦ БОРИС</t>
  </si>
  <si>
    <t>САВЧУК ВИКТОР</t>
  </si>
  <si>
    <t>НИЖНИК АЛЕКСАНДР</t>
  </si>
  <si>
    <t>ПИДАЕВ АНДРЕЙ</t>
  </si>
  <si>
    <t>ФИЛИПЕНКО ИГОРЬ</t>
  </si>
  <si>
    <t>СМЕРТЕНКО МАКСИМ</t>
  </si>
  <si>
    <t>КАПКАЕВ ИГОРЬ</t>
  </si>
  <si>
    <t>КЛИМЕНКО СЕРГЕЙ</t>
  </si>
  <si>
    <t>АФАНАСЬЕВ АНДРЕЙ</t>
  </si>
  <si>
    <t>МИРОШНИЧЕНКО РОСТИСЛАВ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</si>
</sst>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109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b/>
      <sz val="36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2"/>
      <color indexed="42"/>
      <name val="Arial"/>
      <family val="2"/>
    </font>
    <font>
      <sz val="12"/>
      <color indexed="33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sz val="28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i/>
      <sz val="6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8" fillId="0" borderId="0" applyNumberFormat="0" applyFill="0" applyBorder="0" applyAlignment="0" applyProtection="0"/>
    <xf numFmtId="44" fontId="92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92" fillId="31" borderId="8" applyNumberFormat="0" applyFont="0" applyAlignment="0" applyProtection="0"/>
    <xf numFmtId="9" fontId="92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43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9" fillId="0" borderId="0" xfId="42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10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vertical="center"/>
    </xf>
    <xf numFmtId="49" fontId="11" fillId="0" borderId="10" xfId="46" applyNumberFormat="1" applyFont="1" applyBorder="1" applyAlignment="1" applyProtection="1">
      <alignment vertical="center"/>
      <protection locked="0"/>
    </xf>
    <xf numFmtId="0" fontId="11" fillId="0" borderId="10" xfId="46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right"/>
    </xf>
    <xf numFmtId="0" fontId="13" fillId="0" borderId="0" xfId="0" applyFont="1" applyAlignment="1">
      <alignment vertical="center"/>
    </xf>
    <xf numFmtId="49" fontId="14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center" vertical="center"/>
    </xf>
    <xf numFmtId="49" fontId="15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20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14" xfId="0" applyNumberFormat="1" applyFont="1" applyBorder="1" applyAlignment="1">
      <alignment horizontal="right" vertical="center"/>
    </xf>
    <xf numFmtId="49" fontId="17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3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49" fontId="20" fillId="0" borderId="15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7" fillId="0" borderId="14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18" fillId="0" borderId="16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3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2" fillId="0" borderId="14" xfId="0" applyNumberFormat="1" applyFont="1" applyBorder="1" applyAlignment="1">
      <alignment horizontal="left" vertical="center"/>
    </xf>
    <xf numFmtId="49" fontId="17" fillId="0" borderId="17" xfId="0" applyNumberFormat="1" applyFont="1" applyBorder="1" applyAlignment="1">
      <alignment vertical="center"/>
    </xf>
    <xf numFmtId="49" fontId="13" fillId="33" borderId="18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20" xfId="0" applyNumberFormat="1" applyFont="1" applyFill="1" applyBorder="1" applyAlignment="1">
      <alignment vertical="center"/>
    </xf>
    <xf numFmtId="49" fontId="34" fillId="33" borderId="19" xfId="0" applyNumberFormat="1" applyFont="1" applyFill="1" applyBorder="1" applyAlignment="1">
      <alignment horizontal="center" vertical="center"/>
    </xf>
    <xf numFmtId="49" fontId="34" fillId="33" borderId="19" xfId="0" applyNumberFormat="1" applyFont="1" applyFill="1" applyBorder="1" applyAlignment="1">
      <alignment vertical="center"/>
    </xf>
    <xf numFmtId="49" fontId="34" fillId="33" borderId="21" xfId="0" applyNumberFormat="1" applyFont="1" applyFill="1" applyBorder="1" applyAlignment="1">
      <alignment vertical="center"/>
    </xf>
    <xf numFmtId="49" fontId="34" fillId="33" borderId="22" xfId="0" applyNumberFormat="1" applyFont="1" applyFill="1" applyBorder="1" applyAlignment="1">
      <alignment horizontal="center" vertical="center"/>
    </xf>
    <xf numFmtId="49" fontId="34" fillId="33" borderId="22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35" fillId="33" borderId="16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left" vertical="center"/>
    </xf>
    <xf numFmtId="49" fontId="35" fillId="33" borderId="21" xfId="0" applyNumberFormat="1" applyFont="1" applyFill="1" applyBorder="1" applyAlignment="1">
      <alignment vertical="center"/>
    </xf>
    <xf numFmtId="49" fontId="33" fillId="0" borderId="23" xfId="0" applyNumberFormat="1" applyFont="1" applyBorder="1" applyAlignment="1">
      <alignment vertical="center"/>
    </xf>
    <xf numFmtId="49" fontId="33" fillId="0" borderId="24" xfId="0" applyNumberFormat="1" applyFont="1" applyBorder="1" applyAlignment="1">
      <alignment vertical="center"/>
    </xf>
    <xf numFmtId="49" fontId="33" fillId="0" borderId="25" xfId="0" applyNumberFormat="1" applyFont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3" fillId="0" borderId="24" xfId="0" applyFont="1" applyBorder="1" applyAlignment="1">
      <alignment vertical="center"/>
    </xf>
    <xf numFmtId="49" fontId="33" fillId="0" borderId="26" xfId="0" applyNumberFormat="1" applyFont="1" applyBorder="1" applyAlignment="1">
      <alignment vertic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1" xfId="0" applyNumberFormat="1" applyFont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vertical="center"/>
    </xf>
    <xf numFmtId="49" fontId="37" fillId="33" borderId="15" xfId="0" applyNumberFormat="1" applyFont="1" applyFill="1" applyBorder="1" applyAlignment="1">
      <alignment vertical="center"/>
    </xf>
    <xf numFmtId="0" fontId="33" fillId="0" borderId="26" xfId="0" applyFont="1" applyBorder="1" applyAlignment="1">
      <alignment horizontal="right" vertical="center"/>
    </xf>
    <xf numFmtId="49" fontId="33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4" xfId="0" applyNumberFormat="1" applyFont="1" applyBorder="1" applyAlignment="1">
      <alignment vertical="center"/>
    </xf>
    <xf numFmtId="49" fontId="33" fillId="0" borderId="27" xfId="0" applyNumberFormat="1" applyFont="1" applyBorder="1" applyAlignment="1">
      <alignment vertical="center"/>
    </xf>
    <xf numFmtId="49" fontId="33" fillId="0" borderId="28" xfId="0" applyNumberFormat="1" applyFont="1" applyBorder="1" applyAlignment="1">
      <alignment vertical="center"/>
    </xf>
    <xf numFmtId="49" fontId="33" fillId="0" borderId="29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vertical="center"/>
    </xf>
    <xf numFmtId="0" fontId="33" fillId="0" borderId="15" xfId="0" applyFont="1" applyBorder="1" applyAlignment="1">
      <alignment horizontal="right" vertical="center"/>
    </xf>
    <xf numFmtId="49" fontId="36" fillId="0" borderId="3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3" fillId="33" borderId="29" xfId="0" applyNumberFormat="1" applyFont="1" applyFill="1" applyBorder="1" applyAlignment="1">
      <alignment vertical="center"/>
    </xf>
    <xf numFmtId="49" fontId="13" fillId="33" borderId="31" xfId="0" applyNumberFormat="1" applyFont="1" applyFill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49" fontId="33" fillId="0" borderId="15" xfId="0" applyNumberFormat="1" applyFont="1" applyBorder="1" applyAlignment="1">
      <alignment vertical="center"/>
    </xf>
    <xf numFmtId="49" fontId="36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38" fillId="0" borderId="0" xfId="0" applyFont="1" applyAlignment="1">
      <alignment/>
    </xf>
    <xf numFmtId="49" fontId="41" fillId="0" borderId="0" xfId="57" applyNumberFormat="1" applyFont="1" applyBorder="1" applyAlignment="1">
      <alignment horizontal="left"/>
      <protection/>
    </xf>
    <xf numFmtId="49" fontId="6" fillId="0" borderId="0" xfId="57" applyNumberFormat="1" applyFont="1" applyBorder="1" applyAlignment="1">
      <alignment vertical="top"/>
      <protection/>
    </xf>
    <xf numFmtId="49" fontId="10" fillId="0" borderId="0" xfId="57" applyNumberFormat="1" applyFont="1" applyBorder="1" applyAlignment="1">
      <alignment horizontal="left"/>
      <protection/>
    </xf>
    <xf numFmtId="49" fontId="5" fillId="0" borderId="0" xfId="57" applyNumberFormat="1" applyFont="1" applyBorder="1" applyAlignment="1">
      <alignment vertical="top"/>
      <protection/>
    </xf>
    <xf numFmtId="49" fontId="5" fillId="0" borderId="0" xfId="57" applyNumberFormat="1" applyFont="1" applyAlignment="1">
      <alignment vertical="top"/>
      <protection/>
    </xf>
    <xf numFmtId="49" fontId="6" fillId="0" borderId="0" xfId="57" applyNumberFormat="1" applyFont="1" applyAlignment="1">
      <alignment vertical="top"/>
      <protection/>
    </xf>
    <xf numFmtId="0" fontId="5" fillId="0" borderId="0" xfId="57" applyFont="1" applyBorder="1" applyAlignment="1">
      <alignment vertical="top"/>
      <protection/>
    </xf>
    <xf numFmtId="0" fontId="39" fillId="0" borderId="0" xfId="57">
      <alignment/>
      <protection/>
    </xf>
    <xf numFmtId="49" fontId="38" fillId="0" borderId="0" xfId="57" applyNumberFormat="1" applyFont="1">
      <alignment/>
      <protection/>
    </xf>
    <xf numFmtId="49" fontId="0" fillId="0" borderId="0" xfId="57" applyNumberFormat="1" applyFont="1">
      <alignment/>
      <protection/>
    </xf>
    <xf numFmtId="0" fontId="0" fillId="0" borderId="0" xfId="57" applyFont="1">
      <alignment/>
      <protection/>
    </xf>
    <xf numFmtId="49" fontId="10" fillId="33" borderId="0" xfId="57" applyNumberFormat="1" applyFont="1" applyFill="1" applyBorder="1" applyAlignment="1">
      <alignment vertical="center"/>
      <protection/>
    </xf>
    <xf numFmtId="49" fontId="11" fillId="33" borderId="0" xfId="57" applyNumberFormat="1" applyFont="1" applyFill="1" applyBorder="1" applyAlignment="1">
      <alignment vertical="center"/>
      <protection/>
    </xf>
    <xf numFmtId="49" fontId="11" fillId="33" borderId="0" xfId="57" applyNumberFormat="1" applyFont="1" applyFill="1" applyAlignment="1">
      <alignment vertical="center"/>
      <protection/>
    </xf>
    <xf numFmtId="49" fontId="10" fillId="33" borderId="0" xfId="57" applyNumberFormat="1" applyFont="1" applyFill="1" applyBorder="1" applyAlignment="1">
      <alignment vertical="center"/>
      <protection/>
    </xf>
    <xf numFmtId="49" fontId="12" fillId="33" borderId="0" xfId="57" applyNumberFormat="1" applyFont="1" applyFill="1" applyBorder="1" applyAlignment="1">
      <alignment vertical="center"/>
      <protection/>
    </xf>
    <xf numFmtId="49" fontId="12" fillId="33" borderId="0" xfId="57" applyNumberFormat="1" applyFont="1" applyFill="1" applyAlignment="1">
      <alignment vertical="center"/>
      <protection/>
    </xf>
    <xf numFmtId="49" fontId="42" fillId="33" borderId="0" xfId="57" applyNumberFormat="1" applyFont="1" applyFill="1" applyBorder="1" applyAlignment="1">
      <alignment horizontal="right" vertical="center"/>
      <protection/>
    </xf>
    <xf numFmtId="0" fontId="3" fillId="0" borderId="0" xfId="57" applyFont="1" applyBorder="1" applyAlignment="1">
      <alignment vertical="center"/>
      <protection/>
    </xf>
    <xf numFmtId="49" fontId="43" fillId="0" borderId="10" xfId="57" applyNumberFormat="1" applyFont="1" applyBorder="1" applyAlignment="1">
      <alignment vertical="center"/>
      <protection/>
    </xf>
    <xf numFmtId="49" fontId="13" fillId="0" borderId="10" xfId="57" applyNumberFormat="1" applyFont="1" applyBorder="1" applyAlignment="1">
      <alignment vertical="center"/>
      <protection/>
    </xf>
    <xf numFmtId="49" fontId="39" fillId="0" borderId="10" xfId="57" applyNumberFormat="1" applyBorder="1" applyAlignment="1">
      <alignment vertical="center"/>
      <protection/>
    </xf>
    <xf numFmtId="49" fontId="35" fillId="0" borderId="10" xfId="57" applyNumberFormat="1" applyFont="1" applyBorder="1" applyAlignment="1">
      <alignment vertical="center"/>
      <protection/>
    </xf>
    <xf numFmtId="49" fontId="44" fillId="0" borderId="10" xfId="45" applyNumberFormat="1" applyFont="1" applyBorder="1" applyAlignment="1" applyProtection="1">
      <alignment vertical="center"/>
      <protection locked="0"/>
    </xf>
    <xf numFmtId="0" fontId="34" fillId="0" borderId="10" xfId="57" applyNumberFormat="1" applyFont="1" applyBorder="1" applyAlignment="1">
      <alignment horizontal="left" vertical="center"/>
      <protection/>
    </xf>
    <xf numFmtId="49" fontId="42" fillId="0" borderId="10" xfId="57" applyNumberFormat="1" applyFont="1" applyBorder="1" applyAlignment="1">
      <alignment horizontal="right" vertical="center"/>
      <protection/>
    </xf>
    <xf numFmtId="0" fontId="13" fillId="0" borderId="0" xfId="57" applyFont="1" applyBorder="1" applyAlignment="1">
      <alignment vertical="center"/>
      <protection/>
    </xf>
    <xf numFmtId="49" fontId="14" fillId="33" borderId="0" xfId="57" applyNumberFormat="1" applyFont="1" applyFill="1" applyAlignment="1">
      <alignment horizontal="right" vertical="center"/>
      <protection/>
    </xf>
    <xf numFmtId="49" fontId="0" fillId="0" borderId="0" xfId="57" applyNumberFormat="1" applyFont="1" applyFill="1" applyAlignment="1">
      <alignment horizontal="center" vertical="center"/>
      <protection/>
    </xf>
    <xf numFmtId="49" fontId="0" fillId="0" borderId="0" xfId="57" applyNumberFormat="1" applyFont="1" applyFill="1" applyAlignment="1">
      <alignment horizontal="left" vertical="center"/>
      <protection/>
    </xf>
    <xf numFmtId="0" fontId="0" fillId="0" borderId="0" xfId="57" applyFont="1" applyFill="1" applyAlignment="1">
      <alignment vertical="center"/>
      <protection/>
    </xf>
    <xf numFmtId="49" fontId="0" fillId="0" borderId="0" xfId="57" applyNumberFormat="1" applyFont="1" applyFill="1" applyAlignment="1">
      <alignment horizontal="center" vertical="center"/>
      <protection/>
    </xf>
    <xf numFmtId="49" fontId="38" fillId="0" borderId="0" xfId="57" applyNumberFormat="1" applyFont="1" applyFill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49" fontId="15" fillId="0" borderId="0" xfId="57" applyNumberFormat="1" applyFont="1" applyFill="1" applyAlignment="1">
      <alignment horizontal="center" vertical="center"/>
      <protection/>
    </xf>
    <xf numFmtId="49" fontId="15" fillId="0" borderId="0" xfId="57" applyNumberFormat="1" applyFont="1" applyFill="1" applyAlignment="1">
      <alignment vertical="center"/>
      <protection/>
    </xf>
    <xf numFmtId="0" fontId="3" fillId="0" borderId="0" xfId="57" applyFont="1" applyAlignment="1">
      <alignment vertical="center"/>
      <protection/>
    </xf>
    <xf numFmtId="49" fontId="3" fillId="33" borderId="0" xfId="57" applyNumberFormat="1" applyFont="1" applyFill="1" applyAlignment="1">
      <alignment horizontal="right" vertical="center"/>
      <protection/>
    </xf>
    <xf numFmtId="49" fontId="45" fillId="0" borderId="0" xfId="57" applyNumberFormat="1" applyFont="1" applyFill="1" applyAlignment="1">
      <alignment horizontal="center" vertical="center"/>
      <protection/>
    </xf>
    <xf numFmtId="0" fontId="45" fillId="0" borderId="0" xfId="57" applyNumberFormat="1" applyFont="1" applyFill="1" applyAlignment="1">
      <alignment horizontal="center" vertical="center"/>
      <protection/>
    </xf>
    <xf numFmtId="49" fontId="45" fillId="0" borderId="0" xfId="57" applyNumberFormat="1" applyFont="1" applyFill="1" applyAlignment="1">
      <alignment horizontal="left" vertical="center"/>
      <protection/>
    </xf>
    <xf numFmtId="49" fontId="46" fillId="0" borderId="0" xfId="57" applyNumberFormat="1" applyFont="1" applyFill="1" applyAlignment="1">
      <alignment vertical="center"/>
      <protection/>
    </xf>
    <xf numFmtId="49" fontId="47" fillId="0" borderId="0" xfId="57" applyNumberFormat="1" applyFont="1" applyFill="1" applyAlignment="1">
      <alignment horizontal="center" vertical="center"/>
      <protection/>
    </xf>
    <xf numFmtId="49" fontId="47" fillId="0" borderId="0" xfId="57" applyNumberFormat="1" applyFont="1" applyFill="1" applyAlignment="1">
      <alignment vertical="center"/>
      <protection/>
    </xf>
    <xf numFmtId="0" fontId="45" fillId="0" borderId="0" xfId="57" applyFont="1" applyAlignment="1">
      <alignment vertical="center"/>
      <protection/>
    </xf>
    <xf numFmtId="49" fontId="17" fillId="33" borderId="0" xfId="57" applyNumberFormat="1" applyFont="1" applyFill="1" applyBorder="1" applyAlignment="1">
      <alignment horizontal="center" vertical="center"/>
      <protection/>
    </xf>
    <xf numFmtId="16" fontId="45" fillId="0" borderId="13" xfId="57" applyNumberFormat="1" applyFont="1" applyFill="1" applyBorder="1" applyAlignment="1">
      <alignment vertical="center"/>
      <protection/>
    </xf>
    <xf numFmtId="0" fontId="45" fillId="0" borderId="13" xfId="57" applyNumberFormat="1" applyFont="1" applyFill="1" applyBorder="1" applyAlignment="1">
      <alignment vertical="center"/>
      <protection/>
    </xf>
    <xf numFmtId="0" fontId="48" fillId="34" borderId="13" xfId="57" applyNumberFormat="1" applyFont="1" applyFill="1" applyBorder="1" applyAlignment="1">
      <alignment horizontal="center" vertical="center"/>
      <protection/>
    </xf>
    <xf numFmtId="0" fontId="43" fillId="0" borderId="13" xfId="57" applyNumberFormat="1" applyFont="1" applyFill="1" applyBorder="1" applyAlignment="1">
      <alignment vertical="center"/>
      <protection/>
    </xf>
    <xf numFmtId="0" fontId="43" fillId="0" borderId="0" xfId="57" applyNumberFormat="1" applyFont="1" applyFill="1" applyBorder="1" applyAlignment="1">
      <alignment vertical="center"/>
      <protection/>
    </xf>
    <xf numFmtId="49" fontId="49" fillId="0" borderId="0" xfId="57" applyNumberFormat="1" applyFont="1" applyFill="1" applyBorder="1" applyAlignment="1">
      <alignment horizontal="center" vertical="center"/>
      <protection/>
    </xf>
    <xf numFmtId="49" fontId="45" fillId="0" borderId="0" xfId="57" applyNumberFormat="1" applyFont="1" applyFill="1" applyAlignment="1">
      <alignment vertical="center"/>
      <protection/>
    </xf>
    <xf numFmtId="49" fontId="45" fillId="35" borderId="0" xfId="57" applyNumberFormat="1" applyFont="1" applyFill="1" applyAlignment="1">
      <alignment vertical="center"/>
      <protection/>
    </xf>
    <xf numFmtId="49" fontId="47" fillId="35" borderId="0" xfId="57" applyNumberFormat="1" applyFont="1" applyFill="1" applyAlignment="1">
      <alignment vertical="center"/>
      <protection/>
    </xf>
    <xf numFmtId="49" fontId="50" fillId="35" borderId="0" xfId="57" applyNumberFormat="1" applyFont="1" applyFill="1" applyAlignment="1">
      <alignment horizontal="right" vertical="center"/>
      <protection/>
    </xf>
    <xf numFmtId="0" fontId="45" fillId="35" borderId="0" xfId="57" applyFont="1" applyFill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18" fillId="33" borderId="0" xfId="57" applyNumberFormat="1" applyFont="1" applyFill="1" applyBorder="1" applyAlignment="1">
      <alignment horizontal="center" vertical="center"/>
      <protection/>
    </xf>
    <xf numFmtId="0" fontId="48" fillId="0" borderId="0" xfId="57" applyNumberFormat="1" applyFont="1" applyFill="1" applyAlignment="1">
      <alignment vertical="center"/>
      <protection/>
    </xf>
    <xf numFmtId="0" fontId="48" fillId="0" borderId="29" xfId="57" applyNumberFormat="1" applyFont="1" applyFill="1" applyBorder="1" applyAlignment="1">
      <alignment vertical="center"/>
      <protection/>
    </xf>
    <xf numFmtId="0" fontId="48" fillId="0" borderId="13" xfId="57" applyNumberFormat="1" applyFont="1" applyFill="1" applyBorder="1" applyAlignment="1">
      <alignment vertical="center"/>
      <protection/>
    </xf>
    <xf numFmtId="49" fontId="51" fillId="0" borderId="0" xfId="57" applyNumberFormat="1" applyFont="1" applyFill="1" applyBorder="1" applyAlignment="1">
      <alignment horizontal="right" vertical="center"/>
      <protection/>
    </xf>
    <xf numFmtId="49" fontId="45" fillId="0" borderId="0" xfId="57" applyNumberFormat="1" applyFont="1" applyFill="1" applyBorder="1" applyAlignment="1">
      <alignment vertical="center"/>
      <protection/>
    </xf>
    <xf numFmtId="49" fontId="47" fillId="0" borderId="0" xfId="57" applyNumberFormat="1" applyFont="1" applyFill="1" applyBorder="1" applyAlignment="1">
      <alignment vertical="center"/>
      <protection/>
    </xf>
    <xf numFmtId="0" fontId="52" fillId="34" borderId="13" xfId="57" applyNumberFormat="1" applyFont="1" applyFill="1" applyBorder="1" applyAlignment="1">
      <alignment horizontal="center" vertical="center"/>
      <protection/>
    </xf>
    <xf numFmtId="0" fontId="45" fillId="0" borderId="30" xfId="57" applyNumberFormat="1" applyFont="1" applyFill="1" applyBorder="1" applyAlignment="1">
      <alignment vertical="center"/>
      <protection/>
    </xf>
    <xf numFmtId="0" fontId="45" fillId="0" borderId="16" xfId="57" applyNumberFormat="1" applyFont="1" applyFill="1" applyBorder="1" applyAlignment="1">
      <alignment vertical="center"/>
      <protection/>
    </xf>
    <xf numFmtId="0" fontId="45" fillId="0" borderId="0" xfId="57" applyNumberFormat="1" applyFont="1" applyFill="1" applyBorder="1" applyAlignment="1">
      <alignment vertical="center"/>
      <protection/>
    </xf>
    <xf numFmtId="49" fontId="47" fillId="0" borderId="0" xfId="57" applyNumberFormat="1" applyFont="1" applyFill="1" applyBorder="1" applyAlignment="1">
      <alignment horizontal="center" vertical="center"/>
      <protection/>
    </xf>
    <xf numFmtId="49" fontId="45" fillId="0" borderId="0" xfId="57" applyNumberFormat="1" applyFont="1" applyFill="1" applyBorder="1" applyAlignment="1">
      <alignment horizontal="left" vertical="center"/>
      <protection/>
    </xf>
    <xf numFmtId="49" fontId="47" fillId="0" borderId="0" xfId="57" applyNumberFormat="1" applyFont="1" applyFill="1" applyBorder="1" applyAlignment="1">
      <alignment horizontal="left" vertical="center"/>
      <protection/>
    </xf>
    <xf numFmtId="0" fontId="52" fillId="0" borderId="0" xfId="57" applyNumberFormat="1" applyFont="1" applyFill="1" applyAlignment="1">
      <alignment horizontal="center" vertical="center"/>
      <protection/>
    </xf>
    <xf numFmtId="0" fontId="48" fillId="0" borderId="14" xfId="57" applyNumberFormat="1" applyFont="1" applyFill="1" applyBorder="1" applyAlignment="1">
      <alignment vertical="center"/>
      <protection/>
    </xf>
    <xf numFmtId="49" fontId="47" fillId="0" borderId="13" xfId="57" applyNumberFormat="1" applyFont="1" applyFill="1" applyBorder="1" applyAlignment="1">
      <alignment horizontal="center" vertical="center"/>
      <protection/>
    </xf>
    <xf numFmtId="49" fontId="53" fillId="0" borderId="0" xfId="57" applyNumberFormat="1" applyFont="1" applyFill="1" applyBorder="1" applyAlignment="1">
      <alignment vertical="center"/>
      <protection/>
    </xf>
    <xf numFmtId="0" fontId="52" fillId="34" borderId="0" xfId="57" applyNumberFormat="1" applyFont="1" applyFill="1" applyBorder="1" applyAlignment="1">
      <alignment horizontal="center" vertical="center"/>
      <protection/>
    </xf>
    <xf numFmtId="0" fontId="45" fillId="0" borderId="14" xfId="57" applyNumberFormat="1" applyFont="1" applyFill="1" applyBorder="1" applyAlignment="1">
      <alignment vertical="center"/>
      <protection/>
    </xf>
    <xf numFmtId="49" fontId="45" fillId="0" borderId="30" xfId="57" applyNumberFormat="1" applyFont="1" applyFill="1" applyBorder="1" applyAlignment="1">
      <alignment vertical="center"/>
      <protection/>
    </xf>
    <xf numFmtId="0" fontId="48" fillId="0" borderId="0" xfId="57" applyNumberFormat="1" applyFont="1" applyFill="1" applyAlignment="1">
      <alignment horizontal="center" vertical="center"/>
      <protection/>
    </xf>
    <xf numFmtId="0" fontId="48" fillId="0" borderId="0" xfId="57" applyNumberFormat="1" applyFont="1" applyFill="1" applyBorder="1" applyAlignment="1">
      <alignment vertical="center"/>
      <protection/>
    </xf>
    <xf numFmtId="0" fontId="48" fillId="0" borderId="15" xfId="57" applyNumberFormat="1" applyFont="1" applyFill="1" applyBorder="1" applyAlignment="1">
      <alignment vertical="center"/>
      <protection/>
    </xf>
    <xf numFmtId="0" fontId="46" fillId="0" borderId="0" xfId="57" applyFont="1">
      <alignment/>
      <protection/>
    </xf>
    <xf numFmtId="49" fontId="48" fillId="0" borderId="0" xfId="57" applyNumberFormat="1" applyFont="1" applyFill="1" applyBorder="1" applyAlignment="1">
      <alignment vertical="center"/>
      <protection/>
    </xf>
    <xf numFmtId="49" fontId="45" fillId="35" borderId="13" xfId="57" applyNumberFormat="1" applyFont="1" applyFill="1" applyBorder="1" applyAlignment="1">
      <alignment vertical="center"/>
      <protection/>
    </xf>
    <xf numFmtId="49" fontId="47" fillId="35" borderId="13" xfId="57" applyNumberFormat="1" applyFont="1" applyFill="1" applyBorder="1" applyAlignment="1">
      <alignment vertical="center"/>
      <protection/>
    </xf>
    <xf numFmtId="49" fontId="45" fillId="35" borderId="30" xfId="57" applyNumberFormat="1" applyFont="1" applyFill="1" applyBorder="1" applyAlignment="1">
      <alignment vertical="center"/>
      <protection/>
    </xf>
    <xf numFmtId="49" fontId="45" fillId="0" borderId="29" xfId="57" applyNumberFormat="1" applyFont="1" applyFill="1" applyBorder="1" applyAlignment="1">
      <alignment vertical="center"/>
      <protection/>
    </xf>
    <xf numFmtId="49" fontId="45" fillId="35" borderId="0" xfId="57" applyNumberFormat="1" applyFont="1" applyFill="1" applyBorder="1" applyAlignment="1">
      <alignment vertical="center"/>
      <protection/>
    </xf>
    <xf numFmtId="49" fontId="47" fillId="35" borderId="0" xfId="57" applyNumberFormat="1" applyFont="1" applyFill="1" applyBorder="1" applyAlignment="1">
      <alignment vertical="center"/>
      <protection/>
    </xf>
    <xf numFmtId="49" fontId="45" fillId="0" borderId="30" xfId="57" applyNumberFormat="1" applyFont="1" applyFill="1" applyBorder="1" applyAlignment="1">
      <alignment horizontal="center" vertical="center"/>
      <protection/>
    </xf>
    <xf numFmtId="49" fontId="47" fillId="0" borderId="30" xfId="57" applyNumberFormat="1" applyFont="1" applyFill="1" applyBorder="1" applyAlignment="1">
      <alignment vertical="center"/>
      <protection/>
    </xf>
    <xf numFmtId="49" fontId="45" fillId="35" borderId="0" xfId="57" applyNumberFormat="1" applyFont="1" applyFill="1" applyBorder="1" applyAlignment="1">
      <alignment horizontal="left" vertical="center"/>
      <protection/>
    </xf>
    <xf numFmtId="49" fontId="45" fillId="0" borderId="30" xfId="57" applyNumberFormat="1" applyFont="1" applyFill="1" applyBorder="1" applyAlignment="1">
      <alignment horizontal="left" vertical="center"/>
      <protection/>
    </xf>
    <xf numFmtId="49" fontId="47" fillId="0" borderId="30" xfId="57" applyNumberFormat="1" applyFont="1" applyFill="1" applyBorder="1" applyAlignment="1">
      <alignment horizontal="left" vertical="center"/>
      <protection/>
    </xf>
    <xf numFmtId="49" fontId="53" fillId="0" borderId="30" xfId="57" applyNumberFormat="1" applyFont="1" applyFill="1" applyBorder="1" applyAlignment="1">
      <alignment vertical="center"/>
      <protection/>
    </xf>
    <xf numFmtId="49" fontId="45" fillId="0" borderId="13" xfId="57" applyNumberFormat="1" applyFont="1" applyFill="1" applyBorder="1" applyAlignment="1">
      <alignment vertical="center"/>
      <protection/>
    </xf>
    <xf numFmtId="49" fontId="47" fillId="0" borderId="13" xfId="57" applyNumberFormat="1" applyFont="1" applyFill="1" applyBorder="1" applyAlignment="1">
      <alignment vertical="center"/>
      <protection/>
    </xf>
    <xf numFmtId="49" fontId="45" fillId="35" borderId="29" xfId="57" applyNumberFormat="1" applyFont="1" applyFill="1" applyBorder="1" applyAlignment="1">
      <alignment vertical="center"/>
      <protection/>
    </xf>
    <xf numFmtId="49" fontId="47" fillId="35" borderId="16" xfId="57" applyNumberFormat="1" applyFont="1" applyFill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48" fillId="34" borderId="0" xfId="57" applyNumberFormat="1" applyFont="1" applyFill="1" applyBorder="1" applyAlignment="1">
      <alignment horizontal="center" vertical="center"/>
      <protection/>
    </xf>
    <xf numFmtId="49" fontId="47" fillId="35" borderId="14" xfId="57" applyNumberFormat="1" applyFont="1" applyFill="1" applyBorder="1" applyAlignment="1">
      <alignment vertical="center"/>
      <protection/>
    </xf>
    <xf numFmtId="0" fontId="42" fillId="0" borderId="0" xfId="57" applyNumberFormat="1" applyFont="1" applyFill="1" applyAlignment="1">
      <alignment vertical="center"/>
      <protection/>
    </xf>
    <xf numFmtId="0" fontId="42" fillId="0" borderId="0" xfId="57" applyNumberFormat="1" applyFont="1" applyFill="1" applyBorder="1" applyAlignment="1">
      <alignment vertical="center"/>
      <protection/>
    </xf>
    <xf numFmtId="49" fontId="53" fillId="35" borderId="30" xfId="57" applyNumberFormat="1" applyFont="1" applyFill="1" applyBorder="1" applyAlignment="1">
      <alignment vertical="center"/>
      <protection/>
    </xf>
    <xf numFmtId="49" fontId="51" fillId="35" borderId="0" xfId="57" applyNumberFormat="1" applyFont="1" applyFill="1" applyBorder="1" applyAlignment="1">
      <alignment horizontal="right" vertical="center"/>
      <protection/>
    </xf>
    <xf numFmtId="49" fontId="33" fillId="33" borderId="0" xfId="57" applyNumberFormat="1" applyFont="1" applyFill="1" applyBorder="1" applyAlignment="1">
      <alignment horizontal="center" vertical="center"/>
      <protection/>
    </xf>
    <xf numFmtId="49" fontId="17" fillId="33" borderId="0" xfId="57" applyNumberFormat="1" applyFont="1" applyFill="1" applyBorder="1" applyAlignment="1">
      <alignment horizontal="center" vertical="center"/>
      <protection/>
    </xf>
    <xf numFmtId="49" fontId="45" fillId="35" borderId="30" xfId="57" applyNumberFormat="1" applyFont="1" applyFill="1" applyBorder="1" applyAlignment="1">
      <alignment horizontal="left" vertical="center"/>
      <protection/>
    </xf>
    <xf numFmtId="49" fontId="51" fillId="0" borderId="29" xfId="57" applyNumberFormat="1" applyFont="1" applyFill="1" applyBorder="1" applyAlignment="1">
      <alignment horizontal="right" vertical="center"/>
      <protection/>
    </xf>
    <xf numFmtId="0" fontId="43" fillId="0" borderId="13" xfId="57" applyFont="1" applyBorder="1" applyAlignment="1">
      <alignment vertical="center"/>
      <protection/>
    </xf>
    <xf numFmtId="49" fontId="54" fillId="35" borderId="13" xfId="57" applyNumberFormat="1" applyFont="1" applyFill="1" applyBorder="1" applyAlignment="1">
      <alignment vertical="center"/>
      <protection/>
    </xf>
    <xf numFmtId="49" fontId="47" fillId="35" borderId="15" xfId="57" applyNumberFormat="1" applyFont="1" applyFill="1" applyBorder="1" applyAlignment="1">
      <alignment vertical="center"/>
      <protection/>
    </xf>
    <xf numFmtId="0" fontId="39" fillId="0" borderId="0" xfId="57" applyBorder="1">
      <alignment/>
      <protection/>
    </xf>
    <xf numFmtId="49" fontId="55" fillId="35" borderId="0" xfId="57" applyNumberFormat="1" applyFont="1" applyFill="1" applyBorder="1" applyAlignment="1">
      <alignment horizontal="right" vertical="center"/>
      <protection/>
    </xf>
    <xf numFmtId="49" fontId="51" fillId="0" borderId="0" xfId="57" applyNumberFormat="1" applyFont="1" applyAlignment="1">
      <alignment vertical="center"/>
      <protection/>
    </xf>
    <xf numFmtId="49" fontId="53" fillId="35" borderId="0" xfId="57" applyNumberFormat="1" applyFont="1" applyFill="1" applyBorder="1" applyAlignment="1">
      <alignment vertical="center"/>
      <protection/>
    </xf>
    <xf numFmtId="49" fontId="51" fillId="35" borderId="14" xfId="57" applyNumberFormat="1" applyFont="1" applyFill="1" applyBorder="1" applyAlignment="1">
      <alignment horizontal="right" vertical="center"/>
      <protection/>
    </xf>
    <xf numFmtId="16" fontId="45" fillId="0" borderId="0" xfId="57" applyNumberFormat="1" applyFont="1" applyFill="1" applyAlignment="1">
      <alignment horizontal="center" vertical="center"/>
      <protection/>
    </xf>
    <xf numFmtId="16" fontId="45" fillId="0" borderId="0" xfId="57" applyNumberFormat="1" applyFont="1" applyFill="1" applyAlignment="1">
      <alignment horizontal="center" vertical="center"/>
      <protection/>
    </xf>
    <xf numFmtId="49" fontId="10" fillId="33" borderId="18" xfId="57" applyNumberFormat="1" applyFont="1" applyFill="1" applyBorder="1" applyAlignment="1">
      <alignment vertical="center"/>
      <protection/>
    </xf>
    <xf numFmtId="49" fontId="15" fillId="33" borderId="19" xfId="57" applyNumberFormat="1" applyFont="1" applyFill="1" applyBorder="1" applyAlignment="1">
      <alignment vertical="center"/>
      <protection/>
    </xf>
    <xf numFmtId="49" fontId="14" fillId="33" borderId="19" xfId="57" applyNumberFormat="1" applyFont="1" applyFill="1" applyBorder="1" applyAlignment="1">
      <alignment vertical="center"/>
      <protection/>
    </xf>
    <xf numFmtId="49" fontId="15" fillId="33" borderId="21" xfId="57" applyNumberFormat="1" applyFont="1" applyFill="1" applyBorder="1" applyAlignment="1">
      <alignment vertical="center"/>
      <protection/>
    </xf>
    <xf numFmtId="49" fontId="14" fillId="0" borderId="32" xfId="57" applyNumberFormat="1" applyFont="1" applyBorder="1" applyAlignment="1">
      <alignment vertical="center"/>
      <protection/>
    </xf>
    <xf numFmtId="49" fontId="15" fillId="0" borderId="22" xfId="57" applyNumberFormat="1" applyFont="1" applyBorder="1" applyAlignment="1">
      <alignment vertical="center"/>
      <protection/>
    </xf>
    <xf numFmtId="49" fontId="14" fillId="0" borderId="22" xfId="57" applyNumberFormat="1" applyFont="1" applyBorder="1" applyAlignment="1">
      <alignment vertical="center"/>
      <protection/>
    </xf>
    <xf numFmtId="49" fontId="15" fillId="0" borderId="16" xfId="57" applyNumberFormat="1" applyFont="1" applyBorder="1" applyAlignment="1">
      <alignment vertical="center"/>
      <protection/>
    </xf>
    <xf numFmtId="49" fontId="14" fillId="0" borderId="30" xfId="57" applyNumberFormat="1" applyFont="1" applyBorder="1" applyAlignment="1">
      <alignment vertical="center"/>
      <protection/>
    </xf>
    <xf numFmtId="49" fontId="15" fillId="0" borderId="0" xfId="57" applyNumberFormat="1" applyFont="1" applyBorder="1" applyAlignment="1">
      <alignment vertical="center"/>
      <protection/>
    </xf>
    <xf numFmtId="49" fontId="14" fillId="0" borderId="0" xfId="57" applyNumberFormat="1" applyFont="1" applyBorder="1" applyAlignment="1">
      <alignment vertical="center"/>
      <protection/>
    </xf>
    <xf numFmtId="49" fontId="15" fillId="0" borderId="14" xfId="57" applyNumberFormat="1" applyFont="1" applyBorder="1" applyAlignment="1">
      <alignment vertical="center"/>
      <protection/>
    </xf>
    <xf numFmtId="49" fontId="45" fillId="0" borderId="15" xfId="57" applyNumberFormat="1" applyFont="1" applyFill="1" applyBorder="1" applyAlignment="1">
      <alignment vertical="center"/>
      <protection/>
    </xf>
    <xf numFmtId="49" fontId="43" fillId="0" borderId="29" xfId="57" applyNumberFormat="1" applyFont="1" applyFill="1" applyBorder="1" applyAlignment="1">
      <alignment vertical="center"/>
      <protection/>
    </xf>
    <xf numFmtId="49" fontId="15" fillId="0" borderId="13" xfId="57" applyNumberFormat="1" applyFont="1" applyFill="1" applyBorder="1" applyAlignment="1">
      <alignment vertical="center"/>
      <protection/>
    </xf>
    <xf numFmtId="49" fontId="14" fillId="0" borderId="13" xfId="57" applyNumberFormat="1" applyFont="1" applyFill="1" applyBorder="1" applyAlignment="1">
      <alignment vertical="center"/>
      <protection/>
    </xf>
    <xf numFmtId="49" fontId="15" fillId="0" borderId="15" xfId="57" applyNumberFormat="1" applyFont="1" applyFill="1" applyBorder="1" applyAlignment="1">
      <alignment vertical="center"/>
      <protection/>
    </xf>
    <xf numFmtId="49" fontId="30" fillId="0" borderId="0" xfId="57" applyNumberFormat="1" applyFont="1" applyFill="1" applyBorder="1" applyAlignment="1">
      <alignment horizontal="center" vertical="center"/>
      <protection/>
    </xf>
    <xf numFmtId="49" fontId="45" fillId="0" borderId="0" xfId="57" applyNumberFormat="1" applyFont="1" applyFill="1" applyBorder="1" applyAlignment="1">
      <alignment horizontal="center" vertical="center"/>
      <protection/>
    </xf>
    <xf numFmtId="0" fontId="46" fillId="35" borderId="0" xfId="57" applyFont="1" applyFill="1" applyAlignment="1">
      <alignment vertical="center"/>
      <protection/>
    </xf>
    <xf numFmtId="0" fontId="39" fillId="0" borderId="0" xfId="57" applyAlignment="1">
      <alignment vertical="center"/>
      <protection/>
    </xf>
    <xf numFmtId="49" fontId="56" fillId="0" borderId="0" xfId="57" applyNumberFormat="1" applyFont="1" applyFill="1" applyBorder="1" applyAlignment="1">
      <alignment horizontal="center" vertical="center"/>
      <protection/>
    </xf>
    <xf numFmtId="49" fontId="56" fillId="0" borderId="0" xfId="57" applyNumberFormat="1" applyFont="1" applyFill="1" applyBorder="1" applyAlignment="1">
      <alignment vertical="center"/>
      <protection/>
    </xf>
    <xf numFmtId="49" fontId="56" fillId="0" borderId="0" xfId="57" applyNumberFormat="1" applyFont="1" applyFill="1" applyBorder="1" applyAlignment="1">
      <alignment horizontal="centerContinuous" vertical="center"/>
      <protection/>
    </xf>
    <xf numFmtId="49" fontId="10" fillId="0" borderId="0" xfId="57" applyNumberFormat="1" applyFont="1" applyFill="1" applyBorder="1" applyAlignment="1">
      <alignment horizontal="left" vertical="center"/>
      <protection/>
    </xf>
    <xf numFmtId="49" fontId="12" fillId="0" borderId="0" xfId="57" applyNumberFormat="1" applyFont="1" applyFill="1" applyBorder="1" applyAlignment="1">
      <alignment vertical="center"/>
      <protection/>
    </xf>
    <xf numFmtId="49" fontId="43" fillId="0" borderId="0" xfId="57" applyNumberFormat="1" applyFont="1" applyFill="1" applyBorder="1" applyAlignment="1">
      <alignment vertical="center"/>
      <protection/>
    </xf>
    <xf numFmtId="49" fontId="15" fillId="0" borderId="0" xfId="57" applyNumberFormat="1" applyFont="1" applyFill="1" applyBorder="1" applyAlignment="1">
      <alignment vertical="center"/>
      <protection/>
    </xf>
    <xf numFmtId="0" fontId="14" fillId="0" borderId="0" xfId="57" applyFont="1" applyAlignment="1">
      <alignment vertical="center"/>
      <protection/>
    </xf>
    <xf numFmtId="49" fontId="14" fillId="0" borderId="0" xfId="57" applyNumberFormat="1" applyFont="1" applyFill="1" applyBorder="1" applyAlignment="1">
      <alignment vertical="center"/>
      <protection/>
    </xf>
    <xf numFmtId="49" fontId="14" fillId="0" borderId="0" xfId="57" applyNumberFormat="1" applyFont="1" applyFill="1" applyBorder="1" applyAlignment="1">
      <alignment horizontal="right" vertical="center"/>
      <protection/>
    </xf>
    <xf numFmtId="49" fontId="14" fillId="0" borderId="0" xfId="57" applyNumberFormat="1" applyFont="1" applyFill="1" applyBorder="1" applyAlignment="1">
      <alignment horizontal="center" vertical="center"/>
      <protection/>
    </xf>
    <xf numFmtId="0" fontId="14" fillId="0" borderId="0" xfId="57" applyNumberFormat="1" applyFont="1" applyFill="1" applyBorder="1" applyAlignment="1">
      <alignment vertical="center"/>
      <protection/>
    </xf>
    <xf numFmtId="49" fontId="57" fillId="0" borderId="0" xfId="57" applyNumberFormat="1" applyFont="1" applyFill="1" applyBorder="1" applyAlignment="1">
      <alignment horizontal="center" vertical="center"/>
      <protection/>
    </xf>
    <xf numFmtId="49" fontId="11" fillId="0" borderId="0" xfId="57" applyNumberFormat="1" applyFont="1" applyFill="1" applyBorder="1" applyAlignment="1">
      <alignment vertical="center"/>
      <protection/>
    </xf>
    <xf numFmtId="49" fontId="14" fillId="35" borderId="0" xfId="57" applyNumberFormat="1" applyFont="1" applyFill="1" applyBorder="1" applyAlignment="1">
      <alignment horizontal="center" vertical="center"/>
      <protection/>
    </xf>
    <xf numFmtId="0" fontId="14" fillId="35" borderId="0" xfId="57" applyNumberFormat="1" applyFont="1" applyFill="1" applyBorder="1" applyAlignment="1">
      <alignment vertical="center"/>
      <protection/>
    </xf>
    <xf numFmtId="49" fontId="14" fillId="35" borderId="0" xfId="57" applyNumberFormat="1" applyFont="1" applyFill="1" applyBorder="1" applyAlignment="1">
      <alignment vertical="center"/>
      <protection/>
    </xf>
    <xf numFmtId="0" fontId="14" fillId="0" borderId="0" xfId="57" applyFont="1" applyBorder="1" applyAlignment="1">
      <alignment vertical="center"/>
      <protection/>
    </xf>
    <xf numFmtId="49" fontId="10" fillId="0" borderId="0" xfId="57" applyNumberFormat="1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49" fontId="14" fillId="0" borderId="0" xfId="57" applyNumberFormat="1" applyFont="1" applyFill="1" applyBorder="1" applyAlignment="1">
      <alignment horizontal="left" vertical="center"/>
      <protection/>
    </xf>
    <xf numFmtId="49" fontId="14" fillId="0" borderId="0" xfId="57" applyNumberFormat="1" applyFont="1" applyFill="1" applyBorder="1" applyAlignment="1">
      <alignment horizontal="centerContinuous" vertical="center"/>
      <protection/>
    </xf>
    <xf numFmtId="0" fontId="14" fillId="35" borderId="13" xfId="57" applyNumberFormat="1" applyFont="1" applyFill="1" applyBorder="1" applyAlignment="1">
      <alignment vertical="center"/>
      <protection/>
    </xf>
    <xf numFmtId="49" fontId="43" fillId="0" borderId="0" xfId="57" applyNumberFormat="1" applyFont="1" applyFill="1" applyBorder="1" applyAlignment="1">
      <alignment vertical="center"/>
      <protection/>
    </xf>
    <xf numFmtId="49" fontId="21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17" fillId="36" borderId="18" xfId="0" applyNumberFormat="1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vertical="center"/>
    </xf>
    <xf numFmtId="0" fontId="17" fillId="36" borderId="19" xfId="0" applyFont="1" applyFill="1" applyBorder="1" applyAlignment="1">
      <alignment vertical="center"/>
    </xf>
    <xf numFmtId="0" fontId="10" fillId="36" borderId="19" xfId="0" applyFont="1" applyFill="1" applyBorder="1" applyAlignment="1">
      <alignment vertical="center"/>
    </xf>
    <xf numFmtId="49" fontId="20" fillId="36" borderId="19" xfId="0" applyNumberFormat="1" applyFont="1" applyFill="1" applyBorder="1" applyAlignment="1">
      <alignment horizontal="center" vertical="center"/>
    </xf>
    <xf numFmtId="49" fontId="18" fillId="36" borderId="19" xfId="0" applyNumberFormat="1" applyFont="1" applyFill="1" applyBorder="1" applyAlignment="1">
      <alignment vertical="center"/>
    </xf>
    <xf numFmtId="49" fontId="21" fillId="36" borderId="19" xfId="0" applyNumberFormat="1" applyFont="1" applyFill="1" applyBorder="1" applyAlignment="1">
      <alignment vertical="center"/>
    </xf>
    <xf numFmtId="49" fontId="24" fillId="36" borderId="19" xfId="0" applyNumberFormat="1" applyFont="1" applyFill="1" applyBorder="1" applyAlignment="1">
      <alignment vertical="center"/>
    </xf>
    <xf numFmtId="49" fontId="25" fillId="36" borderId="19" xfId="0" applyNumberFormat="1" applyFont="1" applyFill="1" applyBorder="1" applyAlignment="1">
      <alignment horizontal="right" vertical="center"/>
    </xf>
    <xf numFmtId="0" fontId="0" fillId="36" borderId="19" xfId="0" applyFont="1" applyFill="1" applyBorder="1" applyAlignment="1">
      <alignment vertical="center"/>
    </xf>
    <xf numFmtId="0" fontId="0" fillId="36" borderId="21" xfId="0" applyFont="1" applyFill="1" applyBorder="1" applyAlignment="1">
      <alignment vertical="center"/>
    </xf>
    <xf numFmtId="49" fontId="18" fillId="0" borderId="0" xfId="0" applyNumberFormat="1" applyFont="1" applyBorder="1" applyAlignment="1">
      <alignment horizontal="left" vertical="center"/>
    </xf>
    <xf numFmtId="0" fontId="0" fillId="36" borderId="19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8" fillId="36" borderId="21" xfId="0" applyNumberFormat="1" applyFont="1" applyFill="1" applyBorder="1" applyAlignment="1">
      <alignment vertical="center"/>
    </xf>
    <xf numFmtId="49" fontId="18" fillId="0" borderId="32" xfId="0" applyNumberFormat="1" applyFont="1" applyBorder="1" applyAlignment="1">
      <alignment vertical="center"/>
    </xf>
    <xf numFmtId="49" fontId="18" fillId="0" borderId="29" xfId="0" applyNumberFormat="1" applyFont="1" applyBorder="1" applyAlignment="1">
      <alignment vertical="center"/>
    </xf>
    <xf numFmtId="49" fontId="18" fillId="0" borderId="30" xfId="0" applyNumberFormat="1" applyFont="1" applyBorder="1" applyAlignment="1">
      <alignment vertical="center"/>
    </xf>
    <xf numFmtId="49" fontId="18" fillId="0" borderId="29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49" fontId="24" fillId="36" borderId="13" xfId="0" applyNumberFormat="1" applyFont="1" applyFill="1" applyBorder="1" applyAlignment="1">
      <alignment vertical="center"/>
    </xf>
    <xf numFmtId="49" fontId="25" fillId="36" borderId="13" xfId="0" applyNumberFormat="1" applyFont="1" applyFill="1" applyBorder="1" applyAlignment="1">
      <alignment horizontal="right" vertical="center"/>
    </xf>
    <xf numFmtId="49" fontId="18" fillId="36" borderId="13" xfId="0" applyNumberFormat="1" applyFont="1" applyFill="1" applyBorder="1" applyAlignment="1">
      <alignment vertical="center"/>
    </xf>
    <xf numFmtId="0" fontId="4" fillId="0" borderId="0" xfId="55" applyFont="1">
      <alignment/>
      <protection/>
    </xf>
    <xf numFmtId="0" fontId="58" fillId="0" borderId="0" xfId="55" applyFont="1">
      <alignment/>
      <protection/>
    </xf>
    <xf numFmtId="0" fontId="0" fillId="0" borderId="0" xfId="55">
      <alignment/>
      <protection/>
    </xf>
    <xf numFmtId="0" fontId="59" fillId="0" borderId="0" xfId="55" applyFont="1">
      <alignment/>
      <protection/>
    </xf>
    <xf numFmtId="0" fontId="9" fillId="0" borderId="0" xfId="42" applyFont="1" applyAlignment="1">
      <alignment/>
    </xf>
    <xf numFmtId="0" fontId="0" fillId="0" borderId="0" xfId="55" applyAlignment="1">
      <alignment horizontal="left"/>
      <protection/>
    </xf>
    <xf numFmtId="0" fontId="10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left"/>
      <protection/>
    </xf>
    <xf numFmtId="0" fontId="10" fillId="33" borderId="0" xfId="55" applyFont="1" applyFill="1" applyAlignment="1">
      <alignment horizontal="right"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right"/>
      <protection/>
    </xf>
    <xf numFmtId="0" fontId="59" fillId="0" borderId="0" xfId="55" applyFont="1" applyAlignment="1">
      <alignment horizontal="center"/>
      <protection/>
    </xf>
    <xf numFmtId="0" fontId="31" fillId="0" borderId="35" xfId="55" applyFont="1" applyBorder="1">
      <alignment/>
      <protection/>
    </xf>
    <xf numFmtId="0" fontId="31" fillId="0" borderId="35" xfId="55" applyFont="1" applyBorder="1" applyAlignment="1">
      <alignment horizontal="center"/>
      <protection/>
    </xf>
    <xf numFmtId="0" fontId="31" fillId="0" borderId="36" xfId="55" applyFont="1" applyBorder="1">
      <alignment/>
      <protection/>
    </xf>
    <xf numFmtId="0" fontId="31" fillId="0" borderId="36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60" fillId="0" borderId="0" xfId="55" applyFont="1">
      <alignment/>
      <protection/>
    </xf>
    <xf numFmtId="0" fontId="62" fillId="0" borderId="0" xfId="55" applyFont="1">
      <alignment/>
      <protection/>
    </xf>
    <xf numFmtId="0" fontId="63" fillId="0" borderId="0" xfId="55" applyFont="1">
      <alignment/>
      <protection/>
    </xf>
    <xf numFmtId="0" fontId="63" fillId="0" borderId="0" xfId="0" applyFont="1" applyAlignment="1">
      <alignment/>
    </xf>
    <xf numFmtId="0" fontId="64" fillId="0" borderId="0" xfId="42" applyFont="1" applyAlignment="1">
      <alignment/>
    </xf>
    <xf numFmtId="0" fontId="65" fillId="0" borderId="0" xfId="42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59" fillId="0" borderId="0" xfId="0" applyFont="1" applyAlignment="1">
      <alignment horizontal="center"/>
    </xf>
    <xf numFmtId="0" fontId="45" fillId="0" borderId="35" xfId="0" applyFont="1" applyBorder="1" applyAlignment="1">
      <alignment/>
    </xf>
    <xf numFmtId="0" fontId="31" fillId="0" borderId="35" xfId="0" applyFont="1" applyBorder="1" applyAlignment="1">
      <alignment horizontal="center"/>
    </xf>
    <xf numFmtId="0" fontId="45" fillId="0" borderId="36" xfId="0" applyFont="1" applyBorder="1" applyAlignment="1">
      <alignment/>
    </xf>
    <xf numFmtId="0" fontId="31" fillId="0" borderId="36" xfId="0" applyFont="1" applyBorder="1" applyAlignment="1">
      <alignment horizontal="center"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5" fillId="0" borderId="0" xfId="42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49" fontId="14" fillId="33" borderId="0" xfId="0" applyNumberFormat="1" applyFont="1" applyFill="1" applyAlignment="1">
      <alignment vertical="center"/>
    </xf>
    <xf numFmtId="49" fontId="57" fillId="33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vertical="center"/>
    </xf>
    <xf numFmtId="0" fontId="14" fillId="0" borderId="10" xfId="46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right"/>
    </xf>
    <xf numFmtId="0" fontId="14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15" xfId="0" applyFont="1" applyBorder="1" applyAlignment="1">
      <alignment horizontal="right" vertical="center"/>
    </xf>
    <xf numFmtId="49" fontId="68" fillId="0" borderId="0" xfId="0" applyNumberFormat="1" applyFont="1" applyAlignment="1">
      <alignment horizontal="right" vertical="center"/>
    </xf>
    <xf numFmtId="49" fontId="68" fillId="0" borderId="0" xfId="0" applyNumberFormat="1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4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69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18" fillId="0" borderId="30" xfId="0" applyFont="1" applyBorder="1" applyAlignment="1">
      <alignment horizontal="left" vertical="center"/>
    </xf>
    <xf numFmtId="0" fontId="24" fillId="0" borderId="30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49" fontId="57" fillId="33" borderId="19" xfId="0" applyNumberFormat="1" applyFont="1" applyFill="1" applyBorder="1" applyAlignment="1">
      <alignment horizontal="center" vertical="center"/>
    </xf>
    <xf numFmtId="49" fontId="57" fillId="33" borderId="19" xfId="0" applyNumberFormat="1" applyFont="1" applyFill="1" applyBorder="1" applyAlignment="1">
      <alignment vertical="center"/>
    </xf>
    <xf numFmtId="49" fontId="57" fillId="33" borderId="19" xfId="0" applyNumberFormat="1" applyFont="1" applyFill="1" applyBorder="1" applyAlignment="1">
      <alignment horizontal="centerContinuous" vertical="center"/>
    </xf>
    <xf numFmtId="49" fontId="57" fillId="33" borderId="21" xfId="0" applyNumberFormat="1" applyFont="1" applyFill="1" applyBorder="1" applyAlignment="1">
      <alignment horizontal="centerContinuous" vertical="center"/>
    </xf>
    <xf numFmtId="49" fontId="14" fillId="33" borderId="19" xfId="0" applyNumberFormat="1" applyFont="1" applyFill="1" applyBorder="1" applyAlignment="1">
      <alignment horizontal="left" vertical="center"/>
    </xf>
    <xf numFmtId="49" fontId="15" fillId="33" borderId="19" xfId="0" applyNumberFormat="1" applyFont="1" applyFill="1" applyBorder="1" applyAlignment="1">
      <alignment vertical="center"/>
    </xf>
    <xf numFmtId="49" fontId="15" fillId="33" borderId="21" xfId="0" applyNumberFormat="1" applyFont="1" applyFill="1" applyBorder="1" applyAlignment="1">
      <alignment vertical="center"/>
    </xf>
    <xf numFmtId="49" fontId="14" fillId="33" borderId="18" xfId="0" applyNumberFormat="1" applyFont="1" applyFill="1" applyBorder="1" applyAlignment="1">
      <alignment horizontal="left" vertical="center"/>
    </xf>
    <xf numFmtId="49" fontId="14" fillId="33" borderId="2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14" fillId="0" borderId="30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4" fillId="35" borderId="0" xfId="0" applyFont="1" applyFill="1" applyAlignment="1">
      <alignment vertical="center"/>
    </xf>
    <xf numFmtId="49" fontId="14" fillId="35" borderId="0" xfId="0" applyNumberFormat="1" applyFont="1" applyFill="1" applyAlignment="1">
      <alignment horizontal="center" vertical="center"/>
    </xf>
    <xf numFmtId="49" fontId="14" fillId="35" borderId="14" xfId="0" applyNumberFormat="1" applyFont="1" applyFill="1" applyBorder="1" applyAlignment="1">
      <alignment vertical="center"/>
    </xf>
    <xf numFmtId="49" fontId="57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vertical="center"/>
    </xf>
    <xf numFmtId="49" fontId="15" fillId="0" borderId="21" xfId="0" applyNumberFormat="1" applyFont="1" applyBorder="1" applyAlignment="1">
      <alignment vertical="center"/>
    </xf>
    <xf numFmtId="49" fontId="14" fillId="33" borderId="32" xfId="0" applyNumberFormat="1" applyFont="1" applyFill="1" applyBorder="1" applyAlignment="1">
      <alignment vertical="center"/>
    </xf>
    <xf numFmtId="49" fontId="14" fillId="33" borderId="22" xfId="0" applyNumberFormat="1" applyFont="1" applyFill="1" applyBorder="1" applyAlignment="1">
      <alignment vertical="center"/>
    </xf>
    <xf numFmtId="49" fontId="15" fillId="33" borderId="14" xfId="0" applyNumberFormat="1" applyFont="1" applyFill="1" applyBorder="1" applyAlignment="1">
      <alignment vertical="center"/>
    </xf>
    <xf numFmtId="49" fontId="14" fillId="33" borderId="18" xfId="0" applyNumberFormat="1" applyFont="1" applyFill="1" applyBorder="1" applyAlignment="1">
      <alignment vertical="center"/>
    </xf>
    <xf numFmtId="49" fontId="14" fillId="33" borderId="19" xfId="0" applyNumberFormat="1" applyFont="1" applyFill="1" applyBorder="1" applyAlignment="1">
      <alignment vertical="center"/>
    </xf>
    <xf numFmtId="49" fontId="14" fillId="0" borderId="29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15" fillId="0" borderId="14" xfId="0" applyNumberFormat="1" applyFont="1" applyBorder="1" applyAlignment="1">
      <alignment vertical="center"/>
    </xf>
    <xf numFmtId="49" fontId="14" fillId="33" borderId="30" xfId="0" applyNumberFormat="1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0" fontId="14" fillId="33" borderId="30" xfId="0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horizontal="right" vertical="center"/>
    </xf>
    <xf numFmtId="0" fontId="14" fillId="33" borderId="29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31" xfId="0" applyFont="1" applyFill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35" borderId="13" xfId="0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vertical="center"/>
    </xf>
    <xf numFmtId="49" fontId="57" fillId="0" borderId="13" xfId="0" applyNumberFormat="1" applyFont="1" applyBorder="1" applyAlignment="1">
      <alignment horizontal="center" vertical="center"/>
    </xf>
    <xf numFmtId="0" fontId="70" fillId="37" borderId="15" xfId="0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3" fillId="0" borderId="0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9" fillId="0" borderId="0" xfId="42" applyFont="1" applyAlignment="1">
      <alignment horizontal="center"/>
    </xf>
    <xf numFmtId="0" fontId="5" fillId="0" borderId="0" xfId="0" applyFont="1" applyBorder="1" applyAlignment="1">
      <alignment vertical="top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1" xfId="0" applyNumberFormat="1" applyFont="1" applyBorder="1" applyAlignment="1">
      <alignment horizontal="center" vertical="center"/>
    </xf>
    <xf numFmtId="49" fontId="40" fillId="0" borderId="0" xfId="57" applyNumberFormat="1" applyFont="1" applyBorder="1" applyAlignment="1">
      <alignment horizontal="center" vertical="center"/>
      <protection/>
    </xf>
    <xf numFmtId="0" fontId="67" fillId="0" borderId="0" xfId="0" applyFont="1" applyAlignment="1">
      <alignment horizontal="center" vertical="center" wrapText="1"/>
    </xf>
    <xf numFmtId="0" fontId="61" fillId="38" borderId="35" xfId="55" applyFont="1" applyFill="1" applyBorder="1" applyAlignment="1">
      <alignment horizontal="center"/>
      <protection/>
    </xf>
    <xf numFmtId="0" fontId="61" fillId="38" borderId="36" xfId="55" applyFont="1" applyFill="1" applyBorder="1" applyAlignment="1">
      <alignment horizontal="center"/>
      <protection/>
    </xf>
    <xf numFmtId="0" fontId="59" fillId="0" borderId="35" xfId="55" applyFont="1" applyBorder="1" applyAlignment="1">
      <alignment horizontal="center" vertical="center"/>
      <protection/>
    </xf>
    <xf numFmtId="0" fontId="59" fillId="0" borderId="36" xfId="55" applyFont="1" applyBorder="1" applyAlignment="1">
      <alignment horizontal="center" vertical="center"/>
      <protection/>
    </xf>
    <xf numFmtId="0" fontId="31" fillId="38" borderId="35" xfId="55" applyFont="1" applyFill="1" applyBorder="1" applyAlignment="1">
      <alignment horizontal="center"/>
      <protection/>
    </xf>
    <xf numFmtId="0" fontId="31" fillId="38" borderId="36" xfId="55" applyFont="1" applyFill="1" applyBorder="1" applyAlignment="1">
      <alignment horizontal="center"/>
      <protection/>
    </xf>
    <xf numFmtId="0" fontId="60" fillId="0" borderId="0" xfId="55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61" fillId="38" borderId="35" xfId="0" applyFont="1" applyFill="1" applyBorder="1" applyAlignment="1">
      <alignment horizontal="center"/>
    </xf>
    <xf numFmtId="0" fontId="61" fillId="38" borderId="36" xfId="0" applyFont="1" applyFill="1" applyBorder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1" fillId="38" borderId="35" xfId="0" applyFont="1" applyFill="1" applyBorder="1" applyAlignment="1">
      <alignment horizontal="center"/>
    </xf>
    <xf numFmtId="0" fontId="31" fillId="38" borderId="36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87" fillId="0" borderId="37" xfId="56" applyFont="1" applyBorder="1" applyAlignment="1">
      <alignment horizontal="center" wrapText="1"/>
      <protection/>
    </xf>
    <xf numFmtId="0" fontId="88" fillId="0" borderId="38" xfId="57" applyFont="1" applyBorder="1">
      <alignment/>
      <protection/>
    </xf>
    <xf numFmtId="0" fontId="88" fillId="0" borderId="39" xfId="57" applyFont="1" applyBorder="1">
      <alignment/>
      <protection/>
    </xf>
    <xf numFmtId="49" fontId="89" fillId="0" borderId="0" xfId="56" applyNumberFormat="1" applyFont="1" applyBorder="1" applyAlignment="1">
      <alignment/>
      <protection/>
    </xf>
    <xf numFmtId="49" fontId="90" fillId="0" borderId="0" xfId="56" applyNumberFormat="1" applyFont="1">
      <alignment/>
      <protection/>
    </xf>
    <xf numFmtId="0" fontId="89" fillId="0" borderId="0" xfId="56" applyFont="1" applyBorder="1" applyAlignment="1">
      <alignment/>
      <protection/>
    </xf>
    <xf numFmtId="0" fontId="90" fillId="0" borderId="0" xfId="56" applyFont="1">
      <alignment/>
      <protection/>
    </xf>
    <xf numFmtId="0" fontId="91" fillId="0" borderId="0" xfId="57" applyFont="1">
      <alignment/>
      <protection/>
    </xf>
    <xf numFmtId="0" fontId="90" fillId="0" borderId="40" xfId="56" applyFont="1" applyBorder="1" applyAlignment="1">
      <alignment horizontal="center" vertical="center"/>
      <protection/>
    </xf>
    <xf numFmtId="0" fontId="90" fillId="0" borderId="41" xfId="56" applyFont="1" applyBorder="1">
      <alignment/>
      <protection/>
    </xf>
    <xf numFmtId="0" fontId="89" fillId="0" borderId="41" xfId="56" applyFont="1" applyBorder="1">
      <alignment/>
      <protection/>
    </xf>
    <xf numFmtId="0" fontId="89" fillId="0" borderId="18" xfId="56" applyFont="1" applyBorder="1">
      <alignment/>
      <protection/>
    </xf>
    <xf numFmtId="0" fontId="90" fillId="0" borderId="41" xfId="56" applyFont="1" applyBorder="1" applyAlignment="1">
      <alignment horizontal="center" vertical="center"/>
      <protection/>
    </xf>
    <xf numFmtId="0" fontId="90" fillId="0" borderId="18" xfId="56" applyFont="1" applyBorder="1">
      <alignment/>
      <protection/>
    </xf>
    <xf numFmtId="0" fontId="89" fillId="0" borderId="42" xfId="56" applyFont="1" applyBorder="1">
      <alignment/>
      <protection/>
    </xf>
    <xf numFmtId="0" fontId="90" fillId="0" borderId="42" xfId="56" applyFont="1" applyBorder="1">
      <alignment/>
      <protection/>
    </xf>
    <xf numFmtId="2" fontId="90" fillId="0" borderId="0" xfId="56" applyNumberFormat="1" applyFont="1" applyAlignment="1">
      <alignment horizontal="center"/>
      <protection/>
    </xf>
    <xf numFmtId="49" fontId="90" fillId="0" borderId="0" xfId="56" applyNumberFormat="1" applyFont="1" applyBorder="1" applyAlignment="1">
      <alignment horizontal="center" vertical="center"/>
      <protection/>
    </xf>
    <xf numFmtId="49" fontId="90" fillId="0" borderId="0" xfId="56" applyNumberFormat="1" applyFont="1" applyBorder="1">
      <alignment/>
      <protection/>
    </xf>
    <xf numFmtId="2" fontId="90" fillId="0" borderId="0" xfId="56" applyNumberFormat="1" applyFont="1" applyBorder="1" applyAlignment="1">
      <alignment horizontal="center"/>
      <protection/>
    </xf>
    <xf numFmtId="0" fontId="91" fillId="0" borderId="0" xfId="58" applyFont="1">
      <alignment/>
      <protection/>
    </xf>
    <xf numFmtId="49" fontId="90" fillId="0" borderId="0" xfId="56" applyNumberFormat="1" applyFont="1" applyBorder="1" applyAlignment="1">
      <alignment horizontal="right"/>
      <protection/>
    </xf>
    <xf numFmtId="0" fontId="91" fillId="0" borderId="41" xfId="57" applyFont="1" applyBorder="1">
      <alignment/>
      <protection/>
    </xf>
    <xf numFmtId="0" fontId="89" fillId="0" borderId="17" xfId="56" applyFont="1" applyBorder="1">
      <alignment/>
      <protection/>
    </xf>
    <xf numFmtId="0" fontId="41" fillId="0" borderId="41" xfId="57" applyFont="1" applyBorder="1">
      <alignment/>
      <protection/>
    </xf>
    <xf numFmtId="0" fontId="90" fillId="0" borderId="43" xfId="56" applyFont="1" applyBorder="1" applyAlignment="1">
      <alignment horizontal="center" vertical="center"/>
      <protection/>
    </xf>
    <xf numFmtId="0" fontId="90" fillId="0" borderId="17" xfId="56" applyFont="1" applyBorder="1">
      <alignment/>
      <protection/>
    </xf>
    <xf numFmtId="0" fontId="90" fillId="0" borderId="44" xfId="56" applyFont="1" applyBorder="1" applyAlignment="1">
      <alignment horizontal="center" vertical="center"/>
      <protection/>
    </xf>
    <xf numFmtId="0" fontId="90" fillId="0" borderId="45" xfId="56" applyFont="1" applyBorder="1" applyAlignment="1">
      <alignment horizontal="center" vertical="center"/>
      <protection/>
    </xf>
    <xf numFmtId="0" fontId="90" fillId="0" borderId="46" xfId="56" applyFont="1" applyBorder="1" applyAlignment="1">
      <alignment horizontal="center" vertical="center"/>
      <protection/>
    </xf>
    <xf numFmtId="0" fontId="90" fillId="0" borderId="47" xfId="56" applyFont="1" applyBorder="1">
      <alignment/>
      <protection/>
    </xf>
    <xf numFmtId="0" fontId="90" fillId="0" borderId="17" xfId="56" applyFont="1" applyBorder="1" applyAlignment="1">
      <alignment horizontal="center" vertical="center"/>
      <protection/>
    </xf>
    <xf numFmtId="0" fontId="90" fillId="0" borderId="44" xfId="56" applyFont="1" applyBorder="1">
      <alignment/>
      <protection/>
    </xf>
    <xf numFmtId="0" fontId="91" fillId="0" borderId="44" xfId="57" applyFont="1" applyBorder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0</xdr:row>
      <xdr:rowOff>0</xdr:rowOff>
    </xdr:from>
    <xdr:to>
      <xdr:col>16</xdr:col>
      <xdr:colOff>962025</xdr:colOff>
      <xdr:row>1</xdr:row>
      <xdr:rowOff>266700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0</xdr:rowOff>
    </xdr:from>
    <xdr:to>
      <xdr:col>16</xdr:col>
      <xdr:colOff>66675</xdr:colOff>
      <xdr:row>10</xdr:row>
      <xdr:rowOff>104775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4859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528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24</xdr:row>
      <xdr:rowOff>85725</xdr:rowOff>
    </xdr:from>
    <xdr:to>
      <xdr:col>18</xdr:col>
      <xdr:colOff>38100</xdr:colOff>
      <xdr:row>31</xdr:row>
      <xdr:rowOff>104775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6766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67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06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3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67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06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3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67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06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3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67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06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3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iance%20Team%20Open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nzipped\&#1054;&#1088;&#1080;&#1075;&#1080;&#1085;&#1072;&#1083;&#1099;\!ITFWOME.N'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LLIANCE_W'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91;&#1082;&#1080;&#1085;\Downloads\ALLIA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lliance_spisok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Сетка"/>
      <sheetName val="3-е место"/>
      <sheetName val="5.7.9.13.17 МЕСТА"/>
      <sheetName val="ВОСКРЕСЕНЬЕ М"/>
      <sheetName val="ПЯТНИЦА М"/>
      <sheetName val="СУББОТА М"/>
    </sheetNames>
    <sheetDataSet>
      <sheetData sheetId="0">
        <row r="9">
          <cell r="A9" t="str">
            <v>Alliance Open 2010</v>
          </cell>
        </row>
        <row r="11">
          <cell r="A11" t="str">
            <v>Ледовый стадион, Киев</v>
          </cell>
        </row>
        <row r="15">
          <cell r="A15" t="str">
            <v>22-24 января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Cover page"/>
      <sheetName val="Tourn Report"/>
      <sheetName val="Statistics"/>
      <sheetName val="Plr Data"/>
      <sheetName val="Plr List"/>
      <sheetName val="Plr Notice"/>
      <sheetName val="Si Main Draw Prep"/>
      <sheetName val="Si Main 32"/>
      <sheetName val="Si Qual Sign-in"/>
      <sheetName val="Si Qual Acc Prep"/>
      <sheetName val="Si Qual Draw Prep"/>
      <sheetName val="Si Qual 32&gt;4"/>
      <sheetName val="Si Qual 64&gt;4"/>
      <sheetName val="Si Qual 64&gt;4c"/>
      <sheetName val="Si Qual 128&gt;4"/>
      <sheetName val="Si Qual 128&gt;4c"/>
      <sheetName val="Do Rankings"/>
      <sheetName val="Do Sign-in"/>
      <sheetName val="Do Acc Prep"/>
      <sheetName val="Do Main Draw Prep"/>
      <sheetName val="Do Main 16"/>
      <sheetName val="Do Qual Draw Prep"/>
      <sheetName val="Do Qual 8&gt;2"/>
      <sheetName val="Do Qual 16&gt;2"/>
      <sheetName val="OofP 4 cts"/>
      <sheetName val="OofP 8 cts"/>
      <sheetName val="OofP list"/>
      <sheetName val="Practice Cts"/>
      <sheetName val="Si LL List"/>
      <sheetName val="Si Alt List"/>
      <sheetName val="Do LL List"/>
      <sheetName val="Do Alt List"/>
      <sheetName val="Code Viol."/>
      <sheetName val="Offence Summ"/>
      <sheetName val="CV Non-fines"/>
      <sheetName val="Officials"/>
      <sheetName val="CU Evaluation"/>
      <sheetName val="Eval Worksheet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Win Shirt"/>
      <sheetName val="Entries"/>
      <sheetName val="Withdrawals"/>
      <sheetName val="Module1"/>
    </sheetNames>
    <sheetDataSet>
      <sheetData sheetId="11">
        <row r="7">
          <cell r="A7">
            <v>1</v>
          </cell>
          <cell r="L7" t="str">
            <v/>
          </cell>
          <cell r="N7" t="str">
            <v/>
          </cell>
        </row>
        <row r="8">
          <cell r="A8">
            <v>2</v>
          </cell>
          <cell r="L8" t="str">
            <v/>
          </cell>
          <cell r="N8" t="str">
            <v/>
          </cell>
        </row>
        <row r="9">
          <cell r="A9">
            <v>3</v>
          </cell>
          <cell r="L9" t="str">
            <v/>
          </cell>
          <cell r="N9" t="str">
            <v/>
          </cell>
        </row>
        <row r="10">
          <cell r="A10">
            <v>4</v>
          </cell>
          <cell r="L10" t="str">
            <v/>
          </cell>
          <cell r="N10" t="str">
            <v/>
          </cell>
        </row>
        <row r="11">
          <cell r="A11">
            <v>5</v>
          </cell>
          <cell r="L11" t="str">
            <v/>
          </cell>
          <cell r="N11" t="str">
            <v/>
          </cell>
        </row>
        <row r="12">
          <cell r="A12">
            <v>6</v>
          </cell>
          <cell r="L12" t="str">
            <v/>
          </cell>
          <cell r="N12" t="str">
            <v/>
          </cell>
        </row>
        <row r="13">
          <cell r="A13">
            <v>7</v>
          </cell>
          <cell r="L13" t="str">
            <v/>
          </cell>
          <cell r="N13" t="str">
            <v/>
          </cell>
        </row>
        <row r="14">
          <cell r="A14">
            <v>8</v>
          </cell>
          <cell r="L14" t="str">
            <v/>
          </cell>
          <cell r="N14" t="str">
            <v/>
          </cell>
        </row>
        <row r="15">
          <cell r="A15">
            <v>9</v>
          </cell>
          <cell r="L15" t="str">
            <v/>
          </cell>
          <cell r="N15" t="str">
            <v/>
          </cell>
        </row>
        <row r="16">
          <cell r="A16">
            <v>10</v>
          </cell>
          <cell r="L16" t="str">
            <v/>
          </cell>
          <cell r="N16" t="str">
            <v/>
          </cell>
        </row>
        <row r="17">
          <cell r="A17">
            <v>11</v>
          </cell>
          <cell r="L17" t="str">
            <v/>
          </cell>
          <cell r="N17" t="str">
            <v/>
          </cell>
        </row>
        <row r="18">
          <cell r="A18">
            <v>12</v>
          </cell>
          <cell r="L18" t="str">
            <v/>
          </cell>
          <cell r="N18" t="str">
            <v/>
          </cell>
        </row>
        <row r="19">
          <cell r="A19">
            <v>13</v>
          </cell>
          <cell r="L19" t="str">
            <v/>
          </cell>
          <cell r="N19" t="str">
            <v/>
          </cell>
        </row>
        <row r="20">
          <cell r="A20">
            <v>14</v>
          </cell>
          <cell r="L20" t="str">
            <v/>
          </cell>
          <cell r="N20" t="str">
            <v/>
          </cell>
        </row>
        <row r="21">
          <cell r="A21">
            <v>15</v>
          </cell>
          <cell r="L21" t="str">
            <v/>
          </cell>
          <cell r="N21" t="str">
            <v/>
          </cell>
        </row>
        <row r="22">
          <cell r="A22">
            <v>16</v>
          </cell>
          <cell r="L22" t="str">
            <v/>
          </cell>
          <cell r="N22" t="str">
            <v/>
          </cell>
        </row>
        <row r="23">
          <cell r="A23">
            <v>17</v>
          </cell>
          <cell r="L23" t="str">
            <v/>
          </cell>
          <cell r="N23" t="str">
            <v/>
          </cell>
        </row>
        <row r="24">
          <cell r="A24">
            <v>18</v>
          </cell>
          <cell r="L24" t="str">
            <v/>
          </cell>
          <cell r="N24" t="str">
            <v/>
          </cell>
        </row>
        <row r="25">
          <cell r="A25">
            <v>19</v>
          </cell>
          <cell r="L25" t="str">
            <v/>
          </cell>
          <cell r="N25" t="str">
            <v/>
          </cell>
        </row>
        <row r="26">
          <cell r="A26">
            <v>20</v>
          </cell>
          <cell r="L26" t="str">
            <v/>
          </cell>
          <cell r="N26" t="str">
            <v/>
          </cell>
        </row>
        <row r="27">
          <cell r="A27">
            <v>21</v>
          </cell>
          <cell r="L27" t="str">
            <v/>
          </cell>
          <cell r="N27" t="str">
            <v/>
          </cell>
        </row>
        <row r="28">
          <cell r="A28">
            <v>22</v>
          </cell>
          <cell r="L28" t="str">
            <v/>
          </cell>
          <cell r="N28" t="str">
            <v/>
          </cell>
        </row>
        <row r="29">
          <cell r="A29">
            <v>23</v>
          </cell>
          <cell r="L29" t="str">
            <v/>
          </cell>
          <cell r="N29" t="str">
            <v/>
          </cell>
        </row>
        <row r="30">
          <cell r="A30">
            <v>24</v>
          </cell>
          <cell r="L30" t="str">
            <v/>
          </cell>
          <cell r="N30" t="str">
            <v/>
          </cell>
        </row>
        <row r="31">
          <cell r="A31">
            <v>25</v>
          </cell>
          <cell r="L31" t="str">
            <v/>
          </cell>
          <cell r="N31" t="str">
            <v/>
          </cell>
        </row>
        <row r="32">
          <cell r="A32">
            <v>26</v>
          </cell>
          <cell r="L32" t="str">
            <v/>
          </cell>
          <cell r="N32" t="str">
            <v/>
          </cell>
        </row>
        <row r="33">
          <cell r="A33">
            <v>27</v>
          </cell>
          <cell r="L33" t="str">
            <v/>
          </cell>
          <cell r="N33" t="str">
            <v/>
          </cell>
        </row>
        <row r="34">
          <cell r="A34">
            <v>28</v>
          </cell>
          <cell r="L34" t="str">
            <v/>
          </cell>
          <cell r="N34" t="str">
            <v/>
          </cell>
        </row>
        <row r="35">
          <cell r="A35">
            <v>29</v>
          </cell>
          <cell r="L35" t="str">
            <v/>
          </cell>
          <cell r="N35" t="str">
            <v/>
          </cell>
        </row>
        <row r="36">
          <cell r="A36">
            <v>30</v>
          </cell>
          <cell r="L36" t="str">
            <v/>
          </cell>
          <cell r="N36" t="str">
            <v/>
          </cell>
        </row>
        <row r="37">
          <cell r="A37">
            <v>31</v>
          </cell>
          <cell r="L37" t="str">
            <v/>
          </cell>
          <cell r="N37" t="str">
            <v/>
          </cell>
        </row>
        <row r="38">
          <cell r="A38">
            <v>32</v>
          </cell>
          <cell r="L38" t="str">
            <v/>
          </cell>
          <cell r="N38" t="str">
            <v/>
          </cell>
        </row>
        <row r="39">
          <cell r="A39">
            <v>33</v>
          </cell>
          <cell r="L39" t="str">
            <v/>
          </cell>
          <cell r="N39" t="str">
            <v/>
          </cell>
        </row>
        <row r="40">
          <cell r="A40">
            <v>34</v>
          </cell>
          <cell r="L40" t="str">
            <v/>
          </cell>
          <cell r="N40" t="str">
            <v/>
          </cell>
        </row>
        <row r="41">
          <cell r="A41">
            <v>35</v>
          </cell>
          <cell r="L41" t="str">
            <v/>
          </cell>
          <cell r="N41" t="str">
            <v/>
          </cell>
        </row>
        <row r="42">
          <cell r="A42">
            <v>36</v>
          </cell>
          <cell r="L42" t="str">
            <v/>
          </cell>
          <cell r="N42" t="str">
            <v/>
          </cell>
        </row>
        <row r="43">
          <cell r="A43">
            <v>37</v>
          </cell>
          <cell r="L43" t="str">
            <v/>
          </cell>
          <cell r="N43" t="str">
            <v/>
          </cell>
        </row>
        <row r="44">
          <cell r="A44">
            <v>38</v>
          </cell>
          <cell r="L44" t="str">
            <v/>
          </cell>
          <cell r="N44" t="str">
            <v/>
          </cell>
        </row>
        <row r="45">
          <cell r="A45">
            <v>39</v>
          </cell>
          <cell r="L45" t="str">
            <v/>
          </cell>
          <cell r="N45" t="str">
            <v/>
          </cell>
        </row>
        <row r="46">
          <cell r="A46">
            <v>40</v>
          </cell>
          <cell r="L46" t="str">
            <v/>
          </cell>
          <cell r="N46" t="str">
            <v/>
          </cell>
        </row>
        <row r="47">
          <cell r="A47">
            <v>41</v>
          </cell>
          <cell r="L47" t="str">
            <v/>
          </cell>
          <cell r="N47" t="str">
            <v/>
          </cell>
        </row>
        <row r="48">
          <cell r="A48">
            <v>42</v>
          </cell>
          <cell r="L48" t="str">
            <v/>
          </cell>
          <cell r="N48" t="str">
            <v/>
          </cell>
        </row>
        <row r="49">
          <cell r="A49">
            <v>43</v>
          </cell>
          <cell r="L49" t="str">
            <v/>
          </cell>
          <cell r="N49" t="str">
            <v/>
          </cell>
        </row>
        <row r="50">
          <cell r="A50">
            <v>44</v>
          </cell>
          <cell r="L50" t="str">
            <v/>
          </cell>
          <cell r="N50" t="str">
            <v/>
          </cell>
        </row>
        <row r="51">
          <cell r="A51">
            <v>45</v>
          </cell>
          <cell r="L51" t="str">
            <v/>
          </cell>
          <cell r="N51" t="str">
            <v/>
          </cell>
        </row>
        <row r="52">
          <cell r="A52">
            <v>46</v>
          </cell>
          <cell r="L52" t="str">
            <v/>
          </cell>
          <cell r="N52" t="str">
            <v/>
          </cell>
        </row>
        <row r="53">
          <cell r="A53">
            <v>47</v>
          </cell>
          <cell r="L53" t="str">
            <v/>
          </cell>
          <cell r="N53" t="str">
            <v/>
          </cell>
        </row>
        <row r="54">
          <cell r="A54">
            <v>48</v>
          </cell>
          <cell r="L54" t="str">
            <v/>
          </cell>
          <cell r="N54" t="str">
            <v/>
          </cell>
        </row>
        <row r="55">
          <cell r="A55">
            <v>49</v>
          </cell>
          <cell r="L55" t="str">
            <v/>
          </cell>
          <cell r="N55" t="str">
            <v/>
          </cell>
        </row>
        <row r="56">
          <cell r="A56">
            <v>50</v>
          </cell>
          <cell r="L56" t="str">
            <v/>
          </cell>
          <cell r="N56" t="str">
            <v/>
          </cell>
        </row>
        <row r="57">
          <cell r="A57">
            <v>51</v>
          </cell>
          <cell r="L57" t="str">
            <v/>
          </cell>
          <cell r="N57" t="str">
            <v/>
          </cell>
        </row>
        <row r="58">
          <cell r="A58">
            <v>52</v>
          </cell>
          <cell r="L58" t="str">
            <v/>
          </cell>
          <cell r="N58" t="str">
            <v/>
          </cell>
        </row>
        <row r="59">
          <cell r="A59">
            <v>53</v>
          </cell>
          <cell r="L59" t="str">
            <v/>
          </cell>
          <cell r="N59" t="str">
            <v/>
          </cell>
        </row>
        <row r="60">
          <cell r="A60">
            <v>54</v>
          </cell>
          <cell r="L60" t="str">
            <v/>
          </cell>
          <cell r="N60" t="str">
            <v/>
          </cell>
        </row>
        <row r="61">
          <cell r="A61">
            <v>55</v>
          </cell>
          <cell r="L61" t="str">
            <v/>
          </cell>
          <cell r="N61" t="str">
            <v/>
          </cell>
        </row>
        <row r="62">
          <cell r="A62">
            <v>56</v>
          </cell>
          <cell r="L62" t="str">
            <v/>
          </cell>
          <cell r="N62" t="str">
            <v/>
          </cell>
        </row>
        <row r="63">
          <cell r="A63">
            <v>57</v>
          </cell>
          <cell r="L63" t="str">
            <v/>
          </cell>
          <cell r="N63" t="str">
            <v/>
          </cell>
        </row>
        <row r="64">
          <cell r="A64">
            <v>58</v>
          </cell>
          <cell r="L64" t="str">
            <v/>
          </cell>
          <cell r="N64" t="str">
            <v/>
          </cell>
        </row>
        <row r="65">
          <cell r="A65">
            <v>59</v>
          </cell>
          <cell r="L65" t="str">
            <v/>
          </cell>
          <cell r="N65" t="str">
            <v/>
          </cell>
        </row>
        <row r="66">
          <cell r="A66">
            <v>60</v>
          </cell>
          <cell r="L66" t="str">
            <v/>
          </cell>
          <cell r="N66" t="str">
            <v/>
          </cell>
        </row>
        <row r="67">
          <cell r="A67">
            <v>61</v>
          </cell>
          <cell r="L67" t="str">
            <v/>
          </cell>
          <cell r="N67" t="str">
            <v/>
          </cell>
        </row>
        <row r="68">
          <cell r="A68">
            <v>62</v>
          </cell>
          <cell r="L68" t="str">
            <v/>
          </cell>
          <cell r="N68" t="str">
            <v/>
          </cell>
        </row>
        <row r="69">
          <cell r="A69">
            <v>63</v>
          </cell>
          <cell r="L69" t="str">
            <v/>
          </cell>
          <cell r="N69" t="str">
            <v/>
          </cell>
        </row>
        <row r="70">
          <cell r="A70">
            <v>64</v>
          </cell>
          <cell r="L70" t="str">
            <v/>
          </cell>
          <cell r="N70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Ж"/>
      <sheetName val="Группа на 4"/>
      <sheetName val="Группа на 6"/>
      <sheetName val="Сетка 16"/>
      <sheetName val="ВОСЬМЕРКА"/>
      <sheetName val="3 5 7"/>
      <sheetName val="9-16"/>
      <sheetName val="17"/>
      <sheetName val="ПЯТНИЦА Ж1"/>
      <sheetName val="ПЯТНИЦА Ж2"/>
      <sheetName val="Расписание 6"/>
      <sheetName val="Расписание 9"/>
    </sheetNames>
    <sheetDataSet>
      <sheetData sheetId="0">
        <row r="9">
          <cell r="A9" t="str">
            <v>Alliance Open 2010</v>
          </cell>
        </row>
        <row r="11">
          <cell r="A11" t="str">
            <v>Аквариум, Киев</v>
          </cell>
        </row>
        <row r="15">
          <cell r="A15" t="str">
            <v>22-24 января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Ж 1 этап"/>
      <sheetName val="Группы Ж 2 этап"/>
      <sheetName val="Группы Ж 2 этап УТЕШ"/>
      <sheetName val="1-8"/>
      <sheetName val="9-16"/>
      <sheetName val="17-22"/>
      <sheetName val="СУББОТА"/>
      <sheetName val="СУББОТА (2)"/>
      <sheetName val="ВОСКРЕСЕНЬЕ"/>
      <sheetName val="ВОСКРЕСЕНЬЕ 2"/>
    </sheetNames>
    <sheetDataSet>
      <sheetData sheetId="0">
        <row r="9">
          <cell r="A9" t="str">
            <v>Alliance Open 2010</v>
          </cell>
        </row>
        <row r="11">
          <cell r="A11" t="str">
            <v>Аквариум, Киев</v>
          </cell>
        </row>
        <row r="13">
          <cell r="A13" t="str">
            <v>Женский парный</v>
          </cell>
        </row>
        <row r="15">
          <cell r="A15" t="str">
            <v>22-24 января</v>
          </cell>
        </row>
        <row r="17">
          <cell r="A17" t="str">
            <v>Виталий Семенченко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жск"/>
      <sheetName val="женск"/>
      <sheetName val="мужск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showZeros="0" zoomScalePageLayoutView="0" workbookViewId="0" topLeftCell="A1">
      <selection activeCell="U28" sqref="U2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7" customWidth="1"/>
    <col min="10" max="10" width="10.7109375" style="0" customWidth="1"/>
    <col min="11" max="11" width="1.7109375" style="137" customWidth="1"/>
    <col min="12" max="12" width="10.7109375" style="0" customWidth="1"/>
    <col min="13" max="13" width="1.7109375" style="138" customWidth="1"/>
    <col min="14" max="14" width="10.7109375" style="0" customWidth="1"/>
    <col min="15" max="15" width="1.7109375" style="137" customWidth="1"/>
    <col min="16" max="16" width="10.7109375" style="0" customWidth="1"/>
    <col min="17" max="17" width="1.7109375" style="13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Alliance Open 2010</v>
      </c>
      <c r="B1" s="2"/>
      <c r="C1" s="2"/>
      <c r="D1" s="3"/>
      <c r="E1" s="3"/>
      <c r="F1" s="4"/>
      <c r="G1" s="5"/>
      <c r="H1" s="4"/>
      <c r="I1" s="6"/>
      <c r="J1" s="7"/>
      <c r="K1" s="6"/>
      <c r="L1" s="8" t="s">
        <v>0</v>
      </c>
      <c r="M1" s="2"/>
      <c r="N1" s="4"/>
      <c r="O1" s="6"/>
      <c r="P1" s="9"/>
      <c r="Q1" s="6"/>
    </row>
    <row r="2" spans="1:17" s="16" customFormat="1" ht="11.25" customHeight="1">
      <c r="A2" s="11" t="s">
        <v>1</v>
      </c>
      <c r="B2" s="12"/>
      <c r="C2" s="12"/>
      <c r="D2" s="12"/>
      <c r="E2" s="12"/>
      <c r="F2" s="12"/>
      <c r="G2" s="12"/>
      <c r="H2" s="11" t="s">
        <v>2</v>
      </c>
      <c r="I2" s="13"/>
      <c r="J2" s="12"/>
      <c r="K2" s="13"/>
      <c r="L2" s="14"/>
      <c r="M2" s="13"/>
      <c r="N2" s="12"/>
      <c r="O2" s="13"/>
      <c r="P2" s="12"/>
      <c r="Q2" s="15" t="s">
        <v>3</v>
      </c>
    </row>
    <row r="3" spans="1:17" s="24" customFormat="1" ht="12.75" customHeight="1" thickBot="1">
      <c r="A3" s="17" t="str">
        <f>'[1]Информация'!$A$15</f>
        <v>22-24 января</v>
      </c>
      <c r="B3" s="18"/>
      <c r="C3" s="18"/>
      <c r="D3" s="18"/>
      <c r="E3" s="18"/>
      <c r="F3" s="18"/>
      <c r="G3" s="18"/>
      <c r="H3" s="19" t="str">
        <f>'[1]Информация'!$A$11</f>
        <v>Ледовый стадион, Киев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4</v>
      </c>
      <c r="D4" s="26" t="s">
        <v>5</v>
      </c>
      <c r="E4" s="27" t="s">
        <v>6</v>
      </c>
      <c r="F4" s="27" t="s">
        <v>7</v>
      </c>
      <c r="G4" s="27"/>
      <c r="H4" s="27" t="s">
        <v>8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>
        <v>1</v>
      </c>
      <c r="B6" s="37"/>
      <c r="C6" s="38"/>
      <c r="D6" s="39">
        <v>1</v>
      </c>
      <c r="E6" s="40" t="s">
        <v>9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5"/>
    </row>
    <row r="7" spans="1:18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54" t="s">
        <v>9</v>
      </c>
      <c r="K7" s="55"/>
      <c r="L7" s="43"/>
      <c r="M7" s="44"/>
      <c r="N7" s="56"/>
      <c r="O7" s="57"/>
      <c r="P7" s="58"/>
      <c r="Q7" s="58"/>
      <c r="R7" s="59"/>
    </row>
    <row r="8" spans="1:17" s="46" customFormat="1" ht="9.75" customHeight="1">
      <c r="A8" s="36">
        <v>2</v>
      </c>
      <c r="B8" s="37"/>
      <c r="C8" s="38"/>
      <c r="D8" s="39"/>
      <c r="E8" s="40"/>
      <c r="F8" s="60" t="s">
        <v>10</v>
      </c>
      <c r="G8" s="41"/>
      <c r="H8" s="40"/>
      <c r="I8" s="61"/>
      <c r="J8" s="62"/>
      <c r="K8" s="63"/>
      <c r="L8" s="43"/>
      <c r="M8" s="44"/>
      <c r="N8" s="43"/>
      <c r="O8" s="44"/>
      <c r="P8" s="43"/>
      <c r="Q8" s="44"/>
    </row>
    <row r="9" spans="1:17" s="46" customFormat="1" ht="9.75" customHeight="1">
      <c r="A9" s="36"/>
      <c r="B9" s="47"/>
      <c r="C9" s="47"/>
      <c r="D9" s="48"/>
      <c r="E9" s="64"/>
      <c r="F9" s="49"/>
      <c r="G9" s="65"/>
      <c r="H9" s="64"/>
      <c r="I9" s="66"/>
      <c r="J9" s="67"/>
      <c r="K9" s="53"/>
      <c r="L9" s="54" t="s">
        <v>9</v>
      </c>
      <c r="M9" s="55"/>
      <c r="N9" s="43"/>
      <c r="O9" s="44"/>
      <c r="P9" s="43"/>
      <c r="Q9" s="44"/>
    </row>
    <row r="10" spans="1:17" s="46" customFormat="1" ht="9.75" customHeight="1">
      <c r="A10" s="36">
        <v>3</v>
      </c>
      <c r="B10" s="37"/>
      <c r="C10" s="38"/>
      <c r="D10" s="39"/>
      <c r="E10" s="40"/>
      <c r="F10" s="60" t="s">
        <v>10</v>
      </c>
      <c r="G10" s="41"/>
      <c r="H10" s="40"/>
      <c r="I10" s="42"/>
      <c r="J10" s="43"/>
      <c r="K10" s="68"/>
      <c r="L10" s="62" t="s">
        <v>11</v>
      </c>
      <c r="M10" s="63"/>
      <c r="N10" s="43"/>
      <c r="O10" s="44"/>
      <c r="P10" s="43"/>
      <c r="Q10" s="44"/>
    </row>
    <row r="11" spans="1:17" s="46" customFormat="1" ht="9.75" customHeight="1">
      <c r="A11" s="36"/>
      <c r="B11" s="69"/>
      <c r="C11" s="47"/>
      <c r="D11" s="48"/>
      <c r="E11" s="64"/>
      <c r="F11" s="52"/>
      <c r="G11" s="65"/>
      <c r="H11" s="70"/>
      <c r="I11" s="71"/>
      <c r="J11" s="72" t="s">
        <v>12</v>
      </c>
      <c r="K11" s="73"/>
      <c r="L11" s="67"/>
      <c r="M11" s="53"/>
      <c r="N11" s="43"/>
      <c r="O11" s="44"/>
      <c r="P11" s="43"/>
      <c r="Q11" s="44"/>
    </row>
    <row r="12" spans="1:17" s="46" customFormat="1" ht="9.75" customHeight="1">
      <c r="A12" s="36">
        <v>4</v>
      </c>
      <c r="B12" s="37"/>
      <c r="C12" s="38"/>
      <c r="D12" s="39"/>
      <c r="E12" s="60" t="s">
        <v>12</v>
      </c>
      <c r="F12" s="60"/>
      <c r="G12" s="41"/>
      <c r="H12" s="40"/>
      <c r="I12" s="61"/>
      <c r="J12" s="43"/>
      <c r="K12" s="44"/>
      <c r="L12" s="43"/>
      <c r="M12" s="68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64"/>
      <c r="F13" s="49"/>
      <c r="G13" s="65"/>
      <c r="H13" s="64"/>
      <c r="I13" s="66"/>
      <c r="J13" s="43"/>
      <c r="K13" s="44"/>
      <c r="L13" s="67"/>
      <c r="M13" s="53"/>
      <c r="N13" s="72" t="s">
        <v>13</v>
      </c>
      <c r="O13" s="55"/>
      <c r="P13" s="43"/>
      <c r="Q13" s="44"/>
    </row>
    <row r="14" spans="1:17" s="46" customFormat="1" ht="9.75" customHeight="1">
      <c r="A14" s="36">
        <v>5</v>
      </c>
      <c r="B14" s="37"/>
      <c r="C14" s="38"/>
      <c r="D14" s="39"/>
      <c r="E14" s="60" t="s">
        <v>14</v>
      </c>
      <c r="F14" s="60"/>
      <c r="G14" s="41"/>
      <c r="H14" s="40"/>
      <c r="I14" s="42"/>
      <c r="J14" s="43"/>
      <c r="K14" s="44"/>
      <c r="L14" s="43"/>
      <c r="M14" s="68"/>
      <c r="N14" s="62" t="s">
        <v>15</v>
      </c>
      <c r="O14" s="74"/>
      <c r="P14" s="43"/>
      <c r="Q14" s="44"/>
    </row>
    <row r="15" spans="1:17" s="46" customFormat="1" ht="9.75" customHeight="1">
      <c r="A15" s="36"/>
      <c r="B15" s="47"/>
      <c r="C15" s="47"/>
      <c r="D15" s="48"/>
      <c r="E15" s="64"/>
      <c r="F15" s="52"/>
      <c r="G15" s="65"/>
      <c r="H15" s="70"/>
      <c r="I15" s="71"/>
      <c r="J15" s="72" t="s">
        <v>13</v>
      </c>
      <c r="K15" s="55"/>
      <c r="L15" s="43"/>
      <c r="M15" s="68"/>
      <c r="N15" s="43"/>
      <c r="O15" s="68"/>
      <c r="P15" s="43"/>
      <c r="Q15" s="44"/>
    </row>
    <row r="16" spans="1:17" s="46" customFormat="1" ht="9.75" customHeight="1">
      <c r="A16" s="36">
        <v>6</v>
      </c>
      <c r="B16" s="37"/>
      <c r="C16" s="38"/>
      <c r="D16" s="39"/>
      <c r="E16" s="60" t="s">
        <v>13</v>
      </c>
      <c r="F16" s="60"/>
      <c r="G16" s="41"/>
      <c r="H16" s="40"/>
      <c r="I16" s="61"/>
      <c r="J16" s="62" t="s">
        <v>16</v>
      </c>
      <c r="K16" s="63"/>
      <c r="L16" s="43"/>
      <c r="M16" s="68"/>
      <c r="N16" s="43"/>
      <c r="O16" s="68"/>
      <c r="P16" s="43"/>
      <c r="Q16" s="44"/>
    </row>
    <row r="17" spans="1:17" s="46" customFormat="1" ht="9.75" customHeight="1">
      <c r="A17" s="36"/>
      <c r="B17" s="47"/>
      <c r="C17" s="47"/>
      <c r="D17" s="48"/>
      <c r="E17" s="64"/>
      <c r="F17" s="49"/>
      <c r="G17" s="65"/>
      <c r="H17" s="64"/>
      <c r="I17" s="66"/>
      <c r="J17" s="67"/>
      <c r="K17" s="53"/>
      <c r="L17" s="72" t="s">
        <v>13</v>
      </c>
      <c r="M17" s="73"/>
      <c r="N17" s="43"/>
      <c r="O17" s="68"/>
      <c r="P17" s="43"/>
      <c r="Q17" s="44"/>
    </row>
    <row r="18" spans="1:17" s="46" customFormat="1" ht="9.75" customHeight="1">
      <c r="A18" s="36">
        <v>7</v>
      </c>
      <c r="B18" s="37"/>
      <c r="C18" s="38"/>
      <c r="D18" s="39"/>
      <c r="E18" s="40"/>
      <c r="F18" s="60" t="s">
        <v>10</v>
      </c>
      <c r="G18" s="41"/>
      <c r="H18" s="40"/>
      <c r="I18" s="42"/>
      <c r="J18" s="43"/>
      <c r="K18" s="68"/>
      <c r="L18" s="62" t="s">
        <v>11</v>
      </c>
      <c r="M18" s="75"/>
      <c r="N18" s="43"/>
      <c r="O18" s="68"/>
      <c r="P18" s="43"/>
      <c r="Q18" s="44"/>
    </row>
    <row r="19" spans="1:17" s="46" customFormat="1" ht="9.75" customHeight="1">
      <c r="A19" s="36"/>
      <c r="B19" s="69"/>
      <c r="C19" s="47"/>
      <c r="D19" s="48"/>
      <c r="E19" s="64"/>
      <c r="F19" s="52"/>
      <c r="G19" s="65"/>
      <c r="H19" s="70"/>
      <c r="I19" s="71"/>
      <c r="J19" s="54" t="s">
        <v>17</v>
      </c>
      <c r="K19" s="73"/>
      <c r="L19" s="67"/>
      <c r="M19" s="76"/>
      <c r="N19" s="43"/>
      <c r="O19" s="68"/>
      <c r="P19" s="43"/>
      <c r="Q19" s="44"/>
    </row>
    <row r="20" spans="1:17" s="46" customFormat="1" ht="9.75" customHeight="1">
      <c r="A20" s="36">
        <v>8</v>
      </c>
      <c r="B20" s="37"/>
      <c r="C20" s="38"/>
      <c r="D20" s="39">
        <v>5</v>
      </c>
      <c r="E20" s="40" t="s">
        <v>17</v>
      </c>
      <c r="F20" s="60"/>
      <c r="G20" s="41"/>
      <c r="H20" s="40"/>
      <c r="I20" s="61"/>
      <c r="J20" s="43"/>
      <c r="K20" s="44"/>
      <c r="L20" s="43"/>
      <c r="M20" s="44"/>
      <c r="N20" s="43"/>
      <c r="O20" s="68"/>
      <c r="P20" s="43"/>
      <c r="Q20" s="44"/>
    </row>
    <row r="21" spans="1:17" s="46" customFormat="1" ht="9.75" customHeight="1">
      <c r="A21" s="36"/>
      <c r="B21" s="47"/>
      <c r="C21" s="47"/>
      <c r="D21" s="47"/>
      <c r="E21" s="77"/>
      <c r="F21" s="50"/>
      <c r="G21" s="78"/>
      <c r="H21" s="77"/>
      <c r="I21" s="79"/>
      <c r="J21" s="43"/>
      <c r="K21" s="44"/>
      <c r="L21" s="43"/>
      <c r="M21" s="44"/>
      <c r="N21" s="67"/>
      <c r="O21" s="53"/>
      <c r="P21" s="54" t="s">
        <v>18</v>
      </c>
      <c r="Q21" s="44"/>
    </row>
    <row r="22" spans="1:17" s="46" customFormat="1" ht="9.75" customHeight="1">
      <c r="A22" s="36">
        <v>9</v>
      </c>
      <c r="B22" s="37"/>
      <c r="C22" s="38"/>
      <c r="D22" s="39">
        <v>3</v>
      </c>
      <c r="E22" s="40" t="s">
        <v>18</v>
      </c>
      <c r="F22" s="60"/>
      <c r="G22" s="41"/>
      <c r="H22" s="40"/>
      <c r="I22" s="42"/>
      <c r="J22" s="43"/>
      <c r="K22" s="44"/>
      <c r="L22" s="43"/>
      <c r="M22" s="44"/>
      <c r="N22" s="43"/>
      <c r="O22" s="68"/>
      <c r="P22" s="80" t="s">
        <v>16</v>
      </c>
      <c r="Q22" s="44"/>
    </row>
    <row r="23" spans="1:17" s="46" customFormat="1" ht="9.75" customHeight="1">
      <c r="A23" s="36"/>
      <c r="B23" s="47"/>
      <c r="C23" s="47"/>
      <c r="D23" s="48"/>
      <c r="E23" s="49"/>
      <c r="F23" s="50"/>
      <c r="G23" s="51"/>
      <c r="H23" s="52"/>
      <c r="I23" s="53"/>
      <c r="J23" s="54" t="s">
        <v>18</v>
      </c>
      <c r="K23" s="55"/>
      <c r="L23" s="43"/>
      <c r="M23" s="44"/>
      <c r="N23" s="43"/>
      <c r="O23" s="68"/>
      <c r="P23" s="81"/>
      <c r="Q23" s="44"/>
    </row>
    <row r="24" spans="1:17" s="46" customFormat="1" ht="9.75" customHeight="1">
      <c r="A24" s="36">
        <v>10</v>
      </c>
      <c r="B24" s="37"/>
      <c r="C24" s="38"/>
      <c r="D24" s="39"/>
      <c r="E24" s="40"/>
      <c r="F24" s="60" t="s">
        <v>10</v>
      </c>
      <c r="G24" s="41"/>
      <c r="H24" s="40"/>
      <c r="I24" s="61"/>
      <c r="J24" s="62"/>
      <c r="K24" s="63"/>
      <c r="L24" s="43"/>
      <c r="M24" s="44"/>
      <c r="N24" s="43"/>
      <c r="O24" s="68"/>
      <c r="P24" s="81"/>
      <c r="Q24" s="44"/>
    </row>
    <row r="25" spans="1:17" s="46" customFormat="1" ht="9.75" customHeight="1">
      <c r="A25" s="36"/>
      <c r="B25" s="47"/>
      <c r="C25" s="47"/>
      <c r="D25" s="48"/>
      <c r="E25" s="64"/>
      <c r="F25" s="49"/>
      <c r="G25" s="65"/>
      <c r="H25" s="64"/>
      <c r="I25" s="66"/>
      <c r="J25" s="67"/>
      <c r="K25" s="53"/>
      <c r="L25" s="54" t="s">
        <v>18</v>
      </c>
      <c r="M25" s="55"/>
      <c r="N25" s="43"/>
      <c r="O25" s="68"/>
      <c r="P25" s="81"/>
      <c r="Q25" s="44"/>
    </row>
    <row r="26" spans="1:17" s="46" customFormat="1" ht="9.75" customHeight="1">
      <c r="A26" s="36">
        <v>11</v>
      </c>
      <c r="B26" s="37"/>
      <c r="C26" s="38"/>
      <c r="D26" s="39"/>
      <c r="E26" s="60" t="s">
        <v>19</v>
      </c>
      <c r="F26" s="60"/>
      <c r="G26" s="41"/>
      <c r="H26" s="40"/>
      <c r="I26" s="42"/>
      <c r="J26" s="43"/>
      <c r="K26" s="68"/>
      <c r="L26" s="62" t="s">
        <v>16</v>
      </c>
      <c r="M26" s="63"/>
      <c r="N26" s="43"/>
      <c r="O26" s="68"/>
      <c r="P26" s="81"/>
      <c r="Q26" s="44"/>
    </row>
    <row r="27" spans="1:17" s="46" customFormat="1" ht="9.75" customHeight="1">
      <c r="A27" s="36"/>
      <c r="B27" s="69"/>
      <c r="C27" s="47"/>
      <c r="D27" s="48"/>
      <c r="E27" s="64"/>
      <c r="F27" s="52"/>
      <c r="G27" s="65"/>
      <c r="H27" s="70"/>
      <c r="I27" s="71"/>
      <c r="J27" s="82" t="s">
        <v>19</v>
      </c>
      <c r="K27" s="73"/>
      <c r="L27" s="67"/>
      <c r="M27" s="53"/>
      <c r="N27" s="43"/>
      <c r="O27" s="68"/>
      <c r="P27" s="81"/>
      <c r="Q27" s="44"/>
    </row>
    <row r="28" spans="1:17" s="46" customFormat="1" ht="9.75" customHeight="1">
      <c r="A28" s="36">
        <v>12</v>
      </c>
      <c r="B28" s="37"/>
      <c r="C28" s="38"/>
      <c r="D28" s="39"/>
      <c r="E28" s="40"/>
      <c r="F28" s="60" t="s">
        <v>10</v>
      </c>
      <c r="G28" s="41"/>
      <c r="H28" s="40"/>
      <c r="I28" s="61"/>
      <c r="J28" s="43"/>
      <c r="K28" s="44"/>
      <c r="L28" s="43"/>
      <c r="M28" s="68"/>
      <c r="N28" s="43"/>
      <c r="O28" s="68"/>
      <c r="P28" s="81"/>
      <c r="Q28" s="44"/>
    </row>
    <row r="29" spans="1:17" s="46" customFormat="1" ht="9.75" customHeight="1">
      <c r="A29" s="36"/>
      <c r="B29" s="47"/>
      <c r="C29" s="47"/>
      <c r="D29" s="48"/>
      <c r="E29" s="64"/>
      <c r="F29" s="49"/>
      <c r="G29" s="65"/>
      <c r="H29" s="64"/>
      <c r="I29" s="66"/>
      <c r="J29" s="43"/>
      <c r="K29" s="44"/>
      <c r="L29" s="67"/>
      <c r="M29" s="53"/>
      <c r="N29" s="54" t="s">
        <v>18</v>
      </c>
      <c r="O29" s="73"/>
      <c r="P29" s="81"/>
      <c r="Q29" s="44"/>
    </row>
    <row r="30" spans="1:17" s="46" customFormat="1" ht="9.75" customHeight="1">
      <c r="A30" s="36">
        <v>13</v>
      </c>
      <c r="B30" s="37"/>
      <c r="C30" s="38"/>
      <c r="D30" s="39"/>
      <c r="E30" s="60" t="s">
        <v>20</v>
      </c>
      <c r="F30" s="60"/>
      <c r="G30" s="41"/>
      <c r="H30" s="40"/>
      <c r="I30" s="42"/>
      <c r="J30" s="43"/>
      <c r="K30" s="44"/>
      <c r="L30" s="43"/>
      <c r="M30" s="68"/>
      <c r="N30" s="62" t="s">
        <v>16</v>
      </c>
      <c r="O30" s="44"/>
      <c r="P30" s="81"/>
      <c r="Q30" s="44"/>
    </row>
    <row r="31" spans="1:17" s="46" customFormat="1" ht="9.75" customHeight="1">
      <c r="A31" s="36"/>
      <c r="B31" s="47"/>
      <c r="C31" s="47"/>
      <c r="D31" s="48"/>
      <c r="E31" s="49"/>
      <c r="F31" s="52"/>
      <c r="G31" s="65"/>
      <c r="H31" s="70"/>
      <c r="I31" s="71"/>
      <c r="J31" s="72" t="s">
        <v>20</v>
      </c>
      <c r="K31" s="55"/>
      <c r="L31" s="43"/>
      <c r="M31" s="68"/>
      <c r="N31" s="43"/>
      <c r="O31" s="44"/>
      <c r="P31" s="81"/>
      <c r="Q31" s="44"/>
    </row>
    <row r="32" spans="1:17" s="46" customFormat="1" ht="9.75" customHeight="1">
      <c r="A32" s="36">
        <v>14</v>
      </c>
      <c r="B32" s="37"/>
      <c r="C32" s="38"/>
      <c r="D32" s="39"/>
      <c r="E32" s="60" t="s">
        <v>21</v>
      </c>
      <c r="F32" s="60"/>
      <c r="G32" s="41"/>
      <c r="H32" s="40"/>
      <c r="I32" s="61"/>
      <c r="J32" s="62" t="s">
        <v>22</v>
      </c>
      <c r="K32" s="63"/>
      <c r="L32" s="43"/>
      <c r="M32" s="68"/>
      <c r="N32" s="43"/>
      <c r="O32" s="44"/>
      <c r="P32" s="81"/>
      <c r="Q32" s="44"/>
    </row>
    <row r="33" spans="1:17" s="46" customFormat="1" ht="9.75" customHeight="1">
      <c r="A33" s="36"/>
      <c r="B33" s="47"/>
      <c r="C33" s="47"/>
      <c r="D33" s="48"/>
      <c r="E33" s="64"/>
      <c r="F33" s="49"/>
      <c r="G33" s="65"/>
      <c r="H33" s="64"/>
      <c r="I33" s="66"/>
      <c r="J33" s="67"/>
      <c r="K33" s="53"/>
      <c r="L33" s="54" t="s">
        <v>23</v>
      </c>
      <c r="M33" s="73"/>
      <c r="N33" s="43"/>
      <c r="O33" s="44"/>
      <c r="P33" s="81"/>
      <c r="Q33" s="44"/>
    </row>
    <row r="34" spans="1:17" s="46" customFormat="1" ht="9.75" customHeight="1">
      <c r="A34" s="36">
        <v>15</v>
      </c>
      <c r="B34" s="37"/>
      <c r="C34" s="38"/>
      <c r="D34" s="39"/>
      <c r="E34" s="40"/>
      <c r="F34" s="60" t="s">
        <v>10</v>
      </c>
      <c r="G34" s="41"/>
      <c r="H34" s="40"/>
      <c r="I34" s="42"/>
      <c r="J34" s="43"/>
      <c r="K34" s="68"/>
      <c r="L34" s="62" t="s">
        <v>16</v>
      </c>
      <c r="M34" s="75"/>
      <c r="N34" s="43"/>
      <c r="O34" s="44"/>
      <c r="P34" s="81"/>
      <c r="Q34" s="44"/>
    </row>
    <row r="35" spans="1:17" s="46" customFormat="1" ht="9.75" customHeight="1">
      <c r="A35" s="36"/>
      <c r="B35" s="69"/>
      <c r="C35" s="47"/>
      <c r="D35" s="48"/>
      <c r="E35" s="64"/>
      <c r="F35" s="52"/>
      <c r="G35" s="65"/>
      <c r="H35" s="70"/>
      <c r="I35" s="71"/>
      <c r="J35" s="54" t="s">
        <v>23</v>
      </c>
      <c r="K35" s="73"/>
      <c r="L35" s="67"/>
      <c r="M35" s="76"/>
      <c r="N35" s="43"/>
      <c r="O35" s="44"/>
      <c r="P35" s="81"/>
      <c r="Q35" s="44"/>
    </row>
    <row r="36" spans="1:17" s="46" customFormat="1" ht="9.75" customHeight="1">
      <c r="A36" s="36">
        <v>16</v>
      </c>
      <c r="B36" s="37"/>
      <c r="C36" s="38"/>
      <c r="D36" s="39">
        <v>8</v>
      </c>
      <c r="E36" s="40" t="s">
        <v>23</v>
      </c>
      <c r="F36" s="60"/>
      <c r="G36" s="41"/>
      <c r="H36" s="40"/>
      <c r="I36" s="61"/>
      <c r="J36" s="43"/>
      <c r="K36" s="44"/>
      <c r="L36" s="43"/>
      <c r="M36" s="44"/>
      <c r="N36" s="44"/>
      <c r="O36" s="44"/>
      <c r="P36" s="83" t="s">
        <v>18</v>
      </c>
      <c r="Q36" s="44"/>
    </row>
    <row r="37" spans="1:17" s="90" customFormat="1" ht="6.75" customHeight="1">
      <c r="A37" s="84"/>
      <c r="B37" s="84"/>
      <c r="C37" s="84"/>
      <c r="D37" s="84"/>
      <c r="E37" s="85"/>
      <c r="F37" s="86"/>
      <c r="G37" s="85"/>
      <c r="H37" s="85"/>
      <c r="I37" s="87"/>
      <c r="J37" s="85"/>
      <c r="K37" s="88"/>
      <c r="L37" s="85"/>
      <c r="M37" s="88"/>
      <c r="N37" s="85"/>
      <c r="O37" s="88"/>
      <c r="P37" s="89" t="s">
        <v>16</v>
      </c>
      <c r="Q37" s="88"/>
    </row>
    <row r="38" spans="1:17" s="46" customFormat="1" ht="9.75" customHeight="1">
      <c r="A38" s="36" t="s">
        <v>24</v>
      </c>
      <c r="B38" s="37"/>
      <c r="C38" s="38"/>
      <c r="D38" s="39">
        <v>7</v>
      </c>
      <c r="E38" s="40" t="s">
        <v>25</v>
      </c>
      <c r="F38" s="60"/>
      <c r="G38" s="41"/>
      <c r="H38" s="40"/>
      <c r="I38" s="42"/>
      <c r="J38" s="43"/>
      <c r="K38" s="44"/>
      <c r="L38" s="43"/>
      <c r="M38" s="44"/>
      <c r="N38" s="43"/>
      <c r="O38" s="44"/>
      <c r="P38" s="81"/>
      <c r="Q38" s="45"/>
    </row>
    <row r="39" spans="1:18" s="46" customFormat="1" ht="9.75" customHeight="1">
      <c r="A39" s="36"/>
      <c r="B39" s="47"/>
      <c r="C39" s="47"/>
      <c r="D39" s="48"/>
      <c r="E39" s="49"/>
      <c r="F39" s="50"/>
      <c r="G39" s="51"/>
      <c r="H39" s="52"/>
      <c r="I39" s="53"/>
      <c r="J39" s="54" t="s">
        <v>25</v>
      </c>
      <c r="K39" s="55"/>
      <c r="L39" s="43"/>
      <c r="M39" s="44"/>
      <c r="N39" s="56"/>
      <c r="O39" s="57"/>
      <c r="P39" s="91"/>
      <c r="Q39" s="58"/>
      <c r="R39" s="59"/>
    </row>
    <row r="40" spans="1:17" s="46" customFormat="1" ht="9.75" customHeight="1">
      <c r="A40" s="36" t="s">
        <v>26</v>
      </c>
      <c r="B40" s="37"/>
      <c r="C40" s="38"/>
      <c r="D40" s="39"/>
      <c r="E40" s="40"/>
      <c r="F40" s="60" t="s">
        <v>10</v>
      </c>
      <c r="G40" s="41"/>
      <c r="H40" s="40"/>
      <c r="I40" s="61"/>
      <c r="J40" s="62"/>
      <c r="K40" s="63"/>
      <c r="L40" s="43"/>
      <c r="M40" s="44"/>
      <c r="N40" s="43"/>
      <c r="O40" s="44"/>
      <c r="P40" s="81"/>
      <c r="Q40" s="44"/>
    </row>
    <row r="41" spans="1:17" s="46" customFormat="1" ht="9.75" customHeight="1">
      <c r="A41" s="36"/>
      <c r="B41" s="47"/>
      <c r="C41" s="47"/>
      <c r="D41" s="48"/>
      <c r="E41" s="64"/>
      <c r="F41" s="49"/>
      <c r="G41" s="65"/>
      <c r="H41" s="64"/>
      <c r="I41" s="66"/>
      <c r="J41" s="67"/>
      <c r="K41" s="53"/>
      <c r="L41" s="54" t="s">
        <v>25</v>
      </c>
      <c r="M41" s="55"/>
      <c r="N41" s="43"/>
      <c r="O41" s="44"/>
      <c r="P41" s="81"/>
      <c r="Q41" s="44"/>
    </row>
    <row r="42" spans="1:17" s="46" customFormat="1" ht="9.75" customHeight="1">
      <c r="A42" s="36" t="s">
        <v>27</v>
      </c>
      <c r="B42" s="37"/>
      <c r="C42" s="38"/>
      <c r="D42" s="39"/>
      <c r="E42" s="40"/>
      <c r="F42" s="60" t="s">
        <v>10</v>
      </c>
      <c r="G42" s="41"/>
      <c r="H42" s="40"/>
      <c r="I42" s="42"/>
      <c r="J42" s="43"/>
      <c r="K42" s="68"/>
      <c r="L42" s="62" t="s">
        <v>16</v>
      </c>
      <c r="M42" s="63"/>
      <c r="N42" s="43"/>
      <c r="O42" s="44"/>
      <c r="P42" s="81"/>
      <c r="Q42" s="44"/>
    </row>
    <row r="43" spans="1:17" s="46" customFormat="1" ht="9.75" customHeight="1">
      <c r="A43" s="36"/>
      <c r="B43" s="69"/>
      <c r="C43" s="47"/>
      <c r="D43" s="48"/>
      <c r="E43" s="64"/>
      <c r="F43" s="52"/>
      <c r="G43" s="65"/>
      <c r="H43" s="70"/>
      <c r="I43" s="71"/>
      <c r="J43" s="72" t="s">
        <v>28</v>
      </c>
      <c r="K43" s="73"/>
      <c r="L43" s="67"/>
      <c r="M43" s="53"/>
      <c r="N43" s="43"/>
      <c r="O43" s="44"/>
      <c r="P43" s="81"/>
      <c r="Q43" s="44"/>
    </row>
    <row r="44" spans="1:17" s="46" customFormat="1" ht="9.75" customHeight="1">
      <c r="A44" s="36" t="s">
        <v>29</v>
      </c>
      <c r="B44" s="37"/>
      <c r="C44" s="38"/>
      <c r="D44" s="39"/>
      <c r="E44" s="60" t="s">
        <v>28</v>
      </c>
      <c r="F44" s="60"/>
      <c r="G44" s="41"/>
      <c r="H44" s="40"/>
      <c r="I44" s="61"/>
      <c r="J44" s="43"/>
      <c r="K44" s="44"/>
      <c r="L44" s="43"/>
      <c r="M44" s="68"/>
      <c r="N44" s="43"/>
      <c r="O44" s="44"/>
      <c r="P44" s="81"/>
      <c r="Q44" s="44"/>
    </row>
    <row r="45" spans="1:17" s="46" customFormat="1" ht="9.75" customHeight="1">
      <c r="A45" s="36"/>
      <c r="B45" s="47"/>
      <c r="C45" s="47"/>
      <c r="D45" s="48"/>
      <c r="E45" s="64"/>
      <c r="F45" s="49"/>
      <c r="G45" s="65"/>
      <c r="H45" s="64"/>
      <c r="I45" s="66"/>
      <c r="J45" s="43"/>
      <c r="K45" s="44"/>
      <c r="L45" s="67"/>
      <c r="M45" s="53"/>
      <c r="N45" s="54" t="s">
        <v>30</v>
      </c>
      <c r="O45" s="55"/>
      <c r="P45" s="81"/>
      <c r="Q45" s="44"/>
    </row>
    <row r="46" spans="1:17" s="46" customFormat="1" ht="9.75" customHeight="1">
      <c r="A46" s="36" t="s">
        <v>31</v>
      </c>
      <c r="B46" s="37"/>
      <c r="C46" s="38"/>
      <c r="D46" s="39"/>
      <c r="E46" s="60" t="s">
        <v>32</v>
      </c>
      <c r="F46" s="60"/>
      <c r="G46" s="41"/>
      <c r="H46" s="40"/>
      <c r="I46" s="42"/>
      <c r="J46" s="43"/>
      <c r="K46" s="44"/>
      <c r="L46" s="43"/>
      <c r="M46" s="68"/>
      <c r="N46" s="62" t="s">
        <v>16</v>
      </c>
      <c r="O46" s="74"/>
      <c r="P46" s="81"/>
      <c r="Q46" s="44"/>
    </row>
    <row r="47" spans="1:17" s="46" customFormat="1" ht="9.75" customHeight="1">
      <c r="A47" s="36"/>
      <c r="B47" s="47"/>
      <c r="C47" s="47"/>
      <c r="D47" s="48"/>
      <c r="E47" s="49"/>
      <c r="F47" s="52"/>
      <c r="G47" s="65"/>
      <c r="H47" s="70"/>
      <c r="I47" s="71"/>
      <c r="J47" s="72" t="s">
        <v>32</v>
      </c>
      <c r="K47" s="55"/>
      <c r="L47" s="43"/>
      <c r="M47" s="68"/>
      <c r="N47" s="43"/>
      <c r="O47" s="68"/>
      <c r="P47" s="81"/>
      <c r="Q47" s="44"/>
    </row>
    <row r="48" spans="1:17" s="46" customFormat="1" ht="9.75" customHeight="1">
      <c r="A48" s="36" t="s">
        <v>33</v>
      </c>
      <c r="B48" s="37"/>
      <c r="C48" s="38"/>
      <c r="D48" s="39"/>
      <c r="E48" s="60" t="s">
        <v>34</v>
      </c>
      <c r="F48" s="60"/>
      <c r="G48" s="41"/>
      <c r="H48" s="40"/>
      <c r="I48" s="61"/>
      <c r="J48" s="62" t="s">
        <v>35</v>
      </c>
      <c r="K48" s="63"/>
      <c r="L48" s="43"/>
      <c r="M48" s="68"/>
      <c r="N48" s="43"/>
      <c r="O48" s="68"/>
      <c r="P48" s="81"/>
      <c r="Q48" s="44"/>
    </row>
    <row r="49" spans="1:17" s="46" customFormat="1" ht="9.75" customHeight="1">
      <c r="A49" s="36"/>
      <c r="B49" s="47"/>
      <c r="C49" s="47"/>
      <c r="D49" s="48"/>
      <c r="E49" s="64"/>
      <c r="F49" s="49"/>
      <c r="G49" s="65"/>
      <c r="H49" s="64"/>
      <c r="I49" s="66"/>
      <c r="J49" s="67"/>
      <c r="K49" s="53"/>
      <c r="L49" s="54" t="s">
        <v>30</v>
      </c>
      <c r="M49" s="73"/>
      <c r="N49" s="43"/>
      <c r="O49" s="68"/>
      <c r="P49" s="81"/>
      <c r="Q49" s="44"/>
    </row>
    <row r="50" spans="1:17" s="46" customFormat="1" ht="9.75" customHeight="1">
      <c r="A50" s="36" t="s">
        <v>36</v>
      </c>
      <c r="B50" s="37"/>
      <c r="C50" s="38"/>
      <c r="D50" s="39"/>
      <c r="E50" s="40"/>
      <c r="F50" s="60" t="s">
        <v>10</v>
      </c>
      <c r="G50" s="41"/>
      <c r="H50" s="40"/>
      <c r="I50" s="42"/>
      <c r="J50" s="43"/>
      <c r="K50" s="68"/>
      <c r="L50" s="62" t="s">
        <v>16</v>
      </c>
      <c r="M50" s="75"/>
      <c r="N50" s="43"/>
      <c r="O50" s="68"/>
      <c r="P50" s="81"/>
      <c r="Q50" s="44"/>
    </row>
    <row r="51" spans="1:17" s="46" customFormat="1" ht="9.75" customHeight="1">
      <c r="A51" s="36"/>
      <c r="B51" s="69"/>
      <c r="C51" s="47"/>
      <c r="D51" s="48"/>
      <c r="E51" s="64"/>
      <c r="F51" s="52"/>
      <c r="G51" s="65"/>
      <c r="H51" s="70"/>
      <c r="I51" s="71"/>
      <c r="J51" s="40" t="s">
        <v>30</v>
      </c>
      <c r="K51" s="73"/>
      <c r="L51" s="67"/>
      <c r="M51" s="76"/>
      <c r="N51" s="43"/>
      <c r="O51" s="68"/>
      <c r="P51" s="81"/>
      <c r="Q51" s="44"/>
    </row>
    <row r="52" spans="1:17" s="46" customFormat="1" ht="9.75" customHeight="1">
      <c r="A52" s="36" t="s">
        <v>37</v>
      </c>
      <c r="B52" s="37"/>
      <c r="C52" s="38"/>
      <c r="D52" s="39">
        <v>4</v>
      </c>
      <c r="E52" s="40" t="s">
        <v>30</v>
      </c>
      <c r="F52" s="60"/>
      <c r="G52" s="41"/>
      <c r="H52" s="40"/>
      <c r="I52" s="61"/>
      <c r="J52" s="43"/>
      <c r="K52" s="44"/>
      <c r="L52" s="43"/>
      <c r="M52" s="44"/>
      <c r="N52" s="43"/>
      <c r="O52" s="68"/>
      <c r="P52" s="81"/>
      <c r="Q52" s="44"/>
    </row>
    <row r="53" spans="1:17" s="46" customFormat="1" ht="9.75" customHeight="1">
      <c r="A53" s="36"/>
      <c r="B53" s="47"/>
      <c r="C53" s="47"/>
      <c r="D53" s="47"/>
      <c r="E53" s="77"/>
      <c r="F53" s="50"/>
      <c r="G53" s="78"/>
      <c r="H53" s="77"/>
      <c r="I53" s="79"/>
      <c r="J53" s="43"/>
      <c r="K53" s="44"/>
      <c r="L53" s="43"/>
      <c r="M53" s="44"/>
      <c r="N53" s="67"/>
      <c r="O53" s="53"/>
      <c r="P53" s="92" t="s">
        <v>38</v>
      </c>
      <c r="Q53" s="44"/>
    </row>
    <row r="54" spans="1:17" s="46" customFormat="1" ht="9.75" customHeight="1">
      <c r="A54" s="36" t="s">
        <v>39</v>
      </c>
      <c r="B54" s="37"/>
      <c r="C54" s="38"/>
      <c r="D54" s="39">
        <v>6</v>
      </c>
      <c r="E54" s="40" t="s">
        <v>40</v>
      </c>
      <c r="F54" s="60"/>
      <c r="G54" s="41"/>
      <c r="H54" s="40"/>
      <c r="I54" s="42"/>
      <c r="J54" s="43"/>
      <c r="K54" s="44"/>
      <c r="L54" s="43"/>
      <c r="M54" s="44"/>
      <c r="N54" s="43"/>
      <c r="O54" s="68"/>
      <c r="P54" s="43" t="s">
        <v>35</v>
      </c>
      <c r="Q54" s="44"/>
    </row>
    <row r="55" spans="1:17" s="46" customFormat="1" ht="9.75" customHeight="1">
      <c r="A55" s="36"/>
      <c r="B55" s="47"/>
      <c r="C55" s="47"/>
      <c r="D55" s="48"/>
      <c r="E55" s="49"/>
      <c r="F55" s="50"/>
      <c r="G55" s="51"/>
      <c r="H55" s="52"/>
      <c r="I55" s="53"/>
      <c r="J55" s="54" t="s">
        <v>41</v>
      </c>
      <c r="K55" s="55"/>
      <c r="L55" s="43"/>
      <c r="M55" s="44"/>
      <c r="N55" s="43"/>
      <c r="O55" s="68"/>
      <c r="P55" s="43"/>
      <c r="Q55" s="44"/>
    </row>
    <row r="56" spans="1:17" s="46" customFormat="1" ht="9.75" customHeight="1">
      <c r="A56" s="36" t="s">
        <v>42</v>
      </c>
      <c r="B56" s="37"/>
      <c r="C56" s="38"/>
      <c r="D56" s="39"/>
      <c r="E56" s="40"/>
      <c r="F56" s="60" t="s">
        <v>10</v>
      </c>
      <c r="G56" s="41"/>
      <c r="H56" s="40"/>
      <c r="I56" s="61"/>
      <c r="J56" s="62"/>
      <c r="K56" s="63"/>
      <c r="L56" s="43"/>
      <c r="M56" s="44"/>
      <c r="N56" s="43"/>
      <c r="O56" s="68"/>
      <c r="P56" s="43"/>
      <c r="Q56" s="44"/>
    </row>
    <row r="57" spans="1:17" s="46" customFormat="1" ht="9.75" customHeight="1">
      <c r="A57" s="36"/>
      <c r="B57" s="47"/>
      <c r="C57" s="47"/>
      <c r="D57" s="48"/>
      <c r="E57" s="64"/>
      <c r="F57" s="49"/>
      <c r="G57" s="65"/>
      <c r="H57" s="64"/>
      <c r="I57" s="66"/>
      <c r="J57" s="67"/>
      <c r="K57" s="53"/>
      <c r="L57" s="72" t="s">
        <v>43</v>
      </c>
      <c r="M57" s="55"/>
      <c r="N57" s="43"/>
      <c r="O57" s="68"/>
      <c r="P57" s="43"/>
      <c r="Q57" s="44"/>
    </row>
    <row r="58" spans="1:17" s="46" customFormat="1" ht="9.75" customHeight="1">
      <c r="A58" s="36" t="s">
        <v>44</v>
      </c>
      <c r="B58" s="37"/>
      <c r="C58" s="38"/>
      <c r="D58" s="39"/>
      <c r="E58" s="60" t="s">
        <v>43</v>
      </c>
      <c r="F58" s="60"/>
      <c r="G58" s="41"/>
      <c r="H58" s="40"/>
      <c r="I58" s="42"/>
      <c r="J58" s="43"/>
      <c r="K58" s="68"/>
      <c r="L58" s="62" t="s">
        <v>15</v>
      </c>
      <c r="M58" s="63"/>
      <c r="N58" s="43"/>
      <c r="O58" s="68"/>
      <c r="P58" s="43"/>
      <c r="Q58" s="44"/>
    </row>
    <row r="59" spans="1:17" s="46" customFormat="1" ht="9.75" customHeight="1">
      <c r="A59" s="36"/>
      <c r="B59" s="69"/>
      <c r="C59" s="47"/>
      <c r="D59" s="48"/>
      <c r="E59" s="64"/>
      <c r="F59" s="52"/>
      <c r="G59" s="65"/>
      <c r="H59" s="70"/>
      <c r="I59" s="71"/>
      <c r="J59" s="72" t="s">
        <v>43</v>
      </c>
      <c r="K59" s="73"/>
      <c r="L59" s="67"/>
      <c r="M59" s="53"/>
      <c r="N59" s="43"/>
      <c r="O59" s="68"/>
      <c r="P59" s="43"/>
      <c r="Q59" s="44"/>
    </row>
    <row r="60" spans="1:17" s="46" customFormat="1" ht="9.75" customHeight="1">
      <c r="A60" s="36" t="s">
        <v>45</v>
      </c>
      <c r="B60" s="37"/>
      <c r="C60" s="38"/>
      <c r="D60" s="39"/>
      <c r="E60" s="40"/>
      <c r="F60" s="60" t="s">
        <v>10</v>
      </c>
      <c r="G60" s="41"/>
      <c r="H60" s="40"/>
      <c r="I60" s="61"/>
      <c r="J60" s="43"/>
      <c r="K60" s="44"/>
      <c r="L60" s="43"/>
      <c r="M60" s="68"/>
      <c r="N60" s="43"/>
      <c r="O60" s="68"/>
      <c r="P60" s="43"/>
      <c r="Q60" s="44"/>
    </row>
    <row r="61" spans="1:17" s="46" customFormat="1" ht="9.75" customHeight="1">
      <c r="A61" s="36"/>
      <c r="B61" s="47"/>
      <c r="C61" s="47"/>
      <c r="D61" s="48"/>
      <c r="E61" s="64"/>
      <c r="F61" s="49"/>
      <c r="G61" s="65"/>
      <c r="H61" s="64"/>
      <c r="I61" s="66"/>
      <c r="J61" s="43"/>
      <c r="K61" s="44"/>
      <c r="L61" s="67"/>
      <c r="M61" s="53"/>
      <c r="N61" s="54" t="s">
        <v>38</v>
      </c>
      <c r="O61" s="73"/>
      <c r="P61" s="43"/>
      <c r="Q61" s="44"/>
    </row>
    <row r="62" spans="1:17" s="46" customFormat="1" ht="9.75" customHeight="1">
      <c r="A62" s="36" t="s">
        <v>46</v>
      </c>
      <c r="B62" s="37"/>
      <c r="C62" s="38"/>
      <c r="D62" s="39"/>
      <c r="E62" s="60" t="s">
        <v>47</v>
      </c>
      <c r="F62" s="60"/>
      <c r="G62" s="41"/>
      <c r="H62" s="40"/>
      <c r="I62" s="42"/>
      <c r="J62" s="43"/>
      <c r="K62" s="44"/>
      <c r="L62" s="43"/>
      <c r="M62" s="68"/>
      <c r="N62" s="62" t="s">
        <v>16</v>
      </c>
      <c r="O62" s="44"/>
      <c r="P62" s="43"/>
      <c r="Q62" s="44"/>
    </row>
    <row r="63" spans="1:17" s="46" customFormat="1" ht="9.75" customHeight="1">
      <c r="A63" s="36"/>
      <c r="B63" s="47"/>
      <c r="C63" s="47"/>
      <c r="D63" s="48"/>
      <c r="E63" s="49"/>
      <c r="F63" s="52"/>
      <c r="G63" s="65"/>
      <c r="H63" s="70"/>
      <c r="I63" s="71"/>
      <c r="J63" s="72" t="s">
        <v>48</v>
      </c>
      <c r="K63" s="55"/>
      <c r="L63" s="43"/>
      <c r="M63" s="68"/>
      <c r="N63" s="43"/>
      <c r="O63" s="44"/>
      <c r="P63" s="43"/>
      <c r="Q63" s="44"/>
    </row>
    <row r="64" spans="1:17" s="46" customFormat="1" ht="9.75" customHeight="1">
      <c r="A64" s="36" t="s">
        <v>11</v>
      </c>
      <c r="B64" s="37"/>
      <c r="C64" s="38"/>
      <c r="D64" s="39"/>
      <c r="E64" s="60" t="s">
        <v>48</v>
      </c>
      <c r="F64" s="60"/>
      <c r="G64" s="41"/>
      <c r="H64" s="40"/>
      <c r="I64" s="61"/>
      <c r="J64" s="62" t="s">
        <v>16</v>
      </c>
      <c r="K64" s="63"/>
      <c r="L64" s="43"/>
      <c r="M64" s="68"/>
      <c r="N64" s="43"/>
      <c r="O64" s="44"/>
      <c r="P64" s="43"/>
      <c r="Q64" s="44"/>
    </row>
    <row r="65" spans="1:17" s="46" customFormat="1" ht="9.75" customHeight="1">
      <c r="A65" s="36"/>
      <c r="B65" s="47"/>
      <c r="C65" s="47"/>
      <c r="D65" s="48"/>
      <c r="E65" s="64"/>
      <c r="F65" s="49"/>
      <c r="G65" s="65"/>
      <c r="H65" s="64"/>
      <c r="I65" s="66"/>
      <c r="J65" s="67"/>
      <c r="K65" s="53"/>
      <c r="L65" s="54" t="s">
        <v>38</v>
      </c>
      <c r="M65" s="73"/>
      <c r="N65" s="43"/>
      <c r="O65" s="44"/>
      <c r="P65" s="43"/>
      <c r="Q65" s="44"/>
    </row>
    <row r="66" spans="1:17" s="46" customFormat="1" ht="9.75" customHeight="1">
      <c r="A66" s="36" t="s">
        <v>16</v>
      </c>
      <c r="B66" s="37"/>
      <c r="C66" s="38"/>
      <c r="D66" s="39"/>
      <c r="E66" s="40"/>
      <c r="F66" s="60" t="s">
        <v>10</v>
      </c>
      <c r="G66" s="41"/>
      <c r="H66" s="40"/>
      <c r="I66" s="42"/>
      <c r="J66" s="43"/>
      <c r="K66" s="68"/>
      <c r="L66" s="62" t="s">
        <v>16</v>
      </c>
      <c r="M66" s="75"/>
      <c r="N66" s="43"/>
      <c r="O66" s="44"/>
      <c r="P66" s="43"/>
      <c r="Q66" s="44"/>
    </row>
    <row r="67" spans="1:17" s="46" customFormat="1" ht="9.75" customHeight="1">
      <c r="A67" s="36"/>
      <c r="B67" s="69"/>
      <c r="C67" s="47"/>
      <c r="D67" s="48"/>
      <c r="E67" s="64"/>
      <c r="F67" s="52"/>
      <c r="G67" s="65"/>
      <c r="H67" s="70"/>
      <c r="I67" s="71"/>
      <c r="J67" s="54" t="s">
        <v>38</v>
      </c>
      <c r="K67" s="73"/>
      <c r="L67" s="67"/>
      <c r="M67" s="76"/>
      <c r="N67" s="43"/>
      <c r="O67" s="44"/>
      <c r="P67" s="43"/>
      <c r="Q67" s="44"/>
    </row>
    <row r="68" spans="1:17" s="46" customFormat="1" ht="9.75" customHeight="1">
      <c r="A68" s="36" t="s">
        <v>15</v>
      </c>
      <c r="B68" s="37"/>
      <c r="C68" s="38"/>
      <c r="D68" s="39">
        <v>2</v>
      </c>
      <c r="E68" s="40" t="s">
        <v>38</v>
      </c>
      <c r="F68" s="60"/>
      <c r="G68" s="41"/>
      <c r="H68" s="40"/>
      <c r="I68" s="61"/>
      <c r="J68" s="43"/>
      <c r="K68" s="44"/>
      <c r="L68" s="43"/>
      <c r="M68" s="44"/>
      <c r="N68" s="44"/>
      <c r="O68" s="44"/>
      <c r="P68" s="43"/>
      <c r="Q68" s="44"/>
    </row>
    <row r="71" spans="1:17" ht="12.75">
      <c r="A71" s="93"/>
      <c r="B71" s="94"/>
      <c r="C71" s="95"/>
      <c r="D71" s="96" t="s">
        <v>49</v>
      </c>
      <c r="E71" s="97" t="s">
        <v>50</v>
      </c>
      <c r="F71" s="97"/>
      <c r="G71" s="97"/>
      <c r="H71" s="98"/>
      <c r="I71" s="99"/>
      <c r="J71" s="100"/>
      <c r="K71" s="101" t="s">
        <v>51</v>
      </c>
      <c r="L71" s="100"/>
      <c r="M71" s="102"/>
      <c r="N71" s="103"/>
      <c r="O71" s="103"/>
      <c r="P71" s="103"/>
      <c r="Q71" s="104"/>
    </row>
    <row r="72" spans="1:17" ht="12.75">
      <c r="A72" s="105"/>
      <c r="B72" s="106"/>
      <c r="C72" s="107"/>
      <c r="D72" s="108">
        <v>1</v>
      </c>
      <c r="E72" s="109" t="s">
        <v>9</v>
      </c>
      <c r="F72" s="109"/>
      <c r="G72" s="109"/>
      <c r="H72" s="110"/>
      <c r="I72" s="111"/>
      <c r="J72" s="112" t="s">
        <v>52</v>
      </c>
      <c r="K72" s="112"/>
      <c r="L72" s="112"/>
      <c r="M72" s="113"/>
      <c r="N72" s="114" t="s">
        <v>53</v>
      </c>
      <c r="O72" s="114"/>
      <c r="P72" s="114"/>
      <c r="Q72" s="115"/>
    </row>
    <row r="73" spans="1:17" ht="12.75">
      <c r="A73" s="105"/>
      <c r="B73" s="106"/>
      <c r="C73" s="116"/>
      <c r="D73" s="108">
        <v>2</v>
      </c>
      <c r="E73" s="109" t="s">
        <v>38</v>
      </c>
      <c r="F73" s="109"/>
      <c r="G73" s="109"/>
      <c r="H73" s="110"/>
      <c r="I73" s="111"/>
      <c r="J73" s="112"/>
      <c r="K73" s="112"/>
      <c r="L73" s="112"/>
      <c r="M73" s="113"/>
      <c r="N73" s="117" t="s">
        <v>54</v>
      </c>
      <c r="O73" s="118"/>
      <c r="P73" s="117"/>
      <c r="Q73" s="119"/>
    </row>
    <row r="74" spans="1:17" ht="12.75">
      <c r="A74" s="120"/>
      <c r="B74" s="121"/>
      <c r="C74" s="116"/>
      <c r="D74" s="108">
        <v>3</v>
      </c>
      <c r="E74" s="109" t="s">
        <v>18</v>
      </c>
      <c r="F74" s="109"/>
      <c r="G74" s="109"/>
      <c r="H74" s="110"/>
      <c r="I74" s="560"/>
      <c r="J74" s="561"/>
      <c r="K74" s="561"/>
      <c r="L74" s="561"/>
      <c r="M74" s="562"/>
      <c r="N74" s="117" t="s">
        <v>55</v>
      </c>
      <c r="O74" s="118"/>
      <c r="P74" s="117"/>
      <c r="Q74" s="119"/>
    </row>
    <row r="75" spans="1:17" ht="12.75">
      <c r="A75" s="122"/>
      <c r="B75" s="123"/>
      <c r="C75" s="124"/>
      <c r="D75" s="108">
        <v>4</v>
      </c>
      <c r="E75" s="109" t="s">
        <v>30</v>
      </c>
      <c r="F75" s="109"/>
      <c r="G75" s="109"/>
      <c r="H75" s="110"/>
      <c r="I75" s="125"/>
      <c r="J75" s="126"/>
      <c r="K75" s="127"/>
      <c r="L75" s="126"/>
      <c r="M75" s="119"/>
      <c r="N75" s="123"/>
      <c r="O75" s="128"/>
      <c r="P75" s="123"/>
      <c r="Q75" s="129"/>
    </row>
    <row r="76" spans="1:17" ht="12.75">
      <c r="A76" s="130"/>
      <c r="B76" s="114"/>
      <c r="C76" s="131"/>
      <c r="D76" s="108">
        <v>5</v>
      </c>
      <c r="E76" s="109" t="s">
        <v>17</v>
      </c>
      <c r="F76" s="109"/>
      <c r="G76" s="109"/>
      <c r="H76" s="110"/>
      <c r="I76" s="125"/>
      <c r="J76" s="126"/>
      <c r="K76" s="127"/>
      <c r="L76" s="126"/>
      <c r="M76" s="119"/>
      <c r="N76" s="114" t="s">
        <v>56</v>
      </c>
      <c r="O76" s="114"/>
      <c r="P76" s="114"/>
      <c r="Q76" s="115"/>
    </row>
    <row r="77" spans="1:17" ht="12.75">
      <c r="A77" s="105"/>
      <c r="B77" s="106"/>
      <c r="C77" s="107"/>
      <c r="D77" s="108">
        <v>6</v>
      </c>
      <c r="E77" s="109" t="s">
        <v>40</v>
      </c>
      <c r="F77" s="109"/>
      <c r="G77" s="109"/>
      <c r="H77" s="110"/>
      <c r="I77" s="125"/>
      <c r="J77" s="126"/>
      <c r="K77" s="127"/>
      <c r="L77" s="126"/>
      <c r="M77" s="119"/>
      <c r="N77" s="117"/>
      <c r="O77" s="118"/>
      <c r="P77" s="117"/>
      <c r="Q77" s="119"/>
    </row>
    <row r="78" spans="1:17" ht="12.75">
      <c r="A78" s="105"/>
      <c r="B78" s="106"/>
      <c r="C78" s="107"/>
      <c r="D78" s="108">
        <v>7</v>
      </c>
      <c r="E78" s="109" t="s">
        <v>25</v>
      </c>
      <c r="F78" s="109"/>
      <c r="G78" s="109"/>
      <c r="H78" s="110"/>
      <c r="I78" s="125"/>
      <c r="J78" s="126"/>
      <c r="K78" s="127"/>
      <c r="L78" s="126"/>
      <c r="M78" s="119"/>
      <c r="N78" s="117"/>
      <c r="O78" s="118"/>
      <c r="P78" s="117"/>
      <c r="Q78" s="119"/>
    </row>
    <row r="79" spans="1:17" ht="12.75">
      <c r="A79" s="122"/>
      <c r="B79" s="123"/>
      <c r="C79" s="132"/>
      <c r="D79" s="133">
        <v>8</v>
      </c>
      <c r="E79" s="134" t="s">
        <v>23</v>
      </c>
      <c r="F79" s="133"/>
      <c r="G79" s="134"/>
      <c r="H79" s="135"/>
      <c r="I79" s="136"/>
      <c r="J79" s="123"/>
      <c r="K79" s="128"/>
      <c r="L79" s="123"/>
      <c r="M79" s="129"/>
      <c r="N79" s="123" t="str">
        <f>Q3</f>
        <v>Евгений Зукин</v>
      </c>
      <c r="O79" s="128"/>
      <c r="P79" s="123"/>
      <c r="Q79" s="129"/>
    </row>
  </sheetData>
  <sheetProtection/>
  <mergeCells count="1">
    <mergeCell ref="I74:M74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9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SheetLayoutView="100" zoomScalePageLayoutView="0" workbookViewId="0" topLeftCell="A1">
      <selection activeCell="N19" sqref="N19:N20"/>
    </sheetView>
  </sheetViews>
  <sheetFormatPr defaultColWidth="9.140625" defaultRowHeight="12.75"/>
  <cols>
    <col min="1" max="1" width="3.8515625" style="342" customWidth="1"/>
    <col min="2" max="2" width="25.7109375" style="342" customWidth="1"/>
    <col min="3" max="5" width="9.28125" style="342" customWidth="1"/>
    <col min="6" max="6" width="9.421875" style="342" customWidth="1"/>
    <col min="7" max="7" width="14.7109375" style="342" customWidth="1"/>
    <col min="8" max="8" width="4.00390625" style="342" customWidth="1"/>
    <col min="9" max="9" width="25.7109375" style="342" customWidth="1"/>
    <col min="10" max="13" width="9.140625" style="342" customWidth="1"/>
    <col min="14" max="14" width="14.8515625" style="342" customWidth="1"/>
    <col min="15" max="16384" width="9.140625" style="342" customWidth="1"/>
  </cols>
  <sheetData>
    <row r="1" spans="1:13" ht="60.75" customHeight="1">
      <c r="A1" s="340" t="str">
        <f>'[3]Информация'!$A$9</f>
        <v>Alliance Open 2010</v>
      </c>
      <c r="B1" s="341"/>
      <c r="F1" s="343" t="s">
        <v>167</v>
      </c>
      <c r="H1" s="340" t="str">
        <f>'[3]Информация'!$A$9</f>
        <v>Alliance Open 2010</v>
      </c>
      <c r="I1" s="341"/>
      <c r="K1" s="344" t="s">
        <v>0</v>
      </c>
      <c r="L1" s="344"/>
      <c r="M1" s="345"/>
    </row>
    <row r="2" spans="1:14" ht="12.75">
      <c r="A2" s="346" t="s">
        <v>1</v>
      </c>
      <c r="B2" s="346"/>
      <c r="C2" s="347"/>
      <c r="D2" s="346" t="s">
        <v>2</v>
      </c>
      <c r="E2" s="346"/>
      <c r="F2" s="346"/>
      <c r="G2" s="348" t="s">
        <v>3</v>
      </c>
      <c r="H2" s="346" t="s">
        <v>1</v>
      </c>
      <c r="I2" s="346"/>
      <c r="J2" s="347"/>
      <c r="K2" s="346" t="s">
        <v>2</v>
      </c>
      <c r="L2" s="346"/>
      <c r="M2" s="346"/>
      <c r="N2" s="348" t="s">
        <v>3</v>
      </c>
    </row>
    <row r="3" spans="1:14" ht="12.75">
      <c r="A3" s="349" t="str">
        <f>'[3]Информация'!$A$15</f>
        <v>22-24 января</v>
      </c>
      <c r="B3" s="349"/>
      <c r="D3" s="349" t="str">
        <f>'[3]Информация'!$A$11</f>
        <v>Аквариум, Киев</v>
      </c>
      <c r="E3" s="349"/>
      <c r="F3" s="349"/>
      <c r="G3" s="350" t="s">
        <v>168</v>
      </c>
      <c r="H3" s="349" t="str">
        <f>'[3]Информация'!$A$15</f>
        <v>22-24 января</v>
      </c>
      <c r="I3" s="349"/>
      <c r="K3" s="349" t="str">
        <f>'[3]Информация'!$A$11</f>
        <v>Аквариум, Киев</v>
      </c>
      <c r="L3" s="349"/>
      <c r="M3" s="349"/>
      <c r="N3" s="350" t="s">
        <v>168</v>
      </c>
    </row>
    <row r="4" spans="1:14" ht="29.25">
      <c r="A4" s="571" t="s">
        <v>169</v>
      </c>
      <c r="B4" s="571"/>
      <c r="C4" s="571"/>
      <c r="D4" s="571"/>
      <c r="E4" s="571"/>
      <c r="F4" s="571"/>
      <c r="G4" s="571"/>
      <c r="H4" s="571" t="s">
        <v>170</v>
      </c>
      <c r="I4" s="571"/>
      <c r="J4" s="571"/>
      <c r="K4" s="571"/>
      <c r="L4" s="571"/>
      <c r="M4" s="571"/>
      <c r="N4" s="571"/>
    </row>
    <row r="5" spans="1:14" ht="18.75" thickBot="1">
      <c r="A5" s="351" t="s">
        <v>171</v>
      </c>
      <c r="B5" s="351" t="s">
        <v>172</v>
      </c>
      <c r="C5" s="351">
        <v>1</v>
      </c>
      <c r="D5" s="351">
        <v>2</v>
      </c>
      <c r="E5" s="351">
        <v>3</v>
      </c>
      <c r="F5" s="351" t="s">
        <v>173</v>
      </c>
      <c r="G5" s="351" t="s">
        <v>174</v>
      </c>
      <c r="H5" s="351" t="s">
        <v>171</v>
      </c>
      <c r="I5" s="351" t="s">
        <v>172</v>
      </c>
      <c r="J5" s="351">
        <v>1</v>
      </c>
      <c r="K5" s="351">
        <v>2</v>
      </c>
      <c r="L5" s="351">
        <v>3</v>
      </c>
      <c r="M5" s="351" t="s">
        <v>173</v>
      </c>
      <c r="N5" s="351" t="s">
        <v>174</v>
      </c>
    </row>
    <row r="6" spans="1:14" ht="24.75" customHeight="1">
      <c r="A6" s="567">
        <v>1</v>
      </c>
      <c r="B6" s="352" t="s">
        <v>212</v>
      </c>
      <c r="C6" s="569"/>
      <c r="D6" s="353">
        <v>0</v>
      </c>
      <c r="E6" s="353">
        <v>1</v>
      </c>
      <c r="F6" s="565">
        <v>1</v>
      </c>
      <c r="G6" s="565">
        <v>2</v>
      </c>
      <c r="H6" s="567"/>
      <c r="I6" s="352" t="s">
        <v>225</v>
      </c>
      <c r="J6" s="569"/>
      <c r="K6" s="353">
        <v>1</v>
      </c>
      <c r="L6" s="353">
        <v>0</v>
      </c>
      <c r="M6" s="565">
        <v>1</v>
      </c>
      <c r="N6" s="565">
        <v>2</v>
      </c>
    </row>
    <row r="7" spans="1:14" ht="24.75" customHeight="1" thickBot="1">
      <c r="A7" s="568"/>
      <c r="B7" s="354" t="s">
        <v>214</v>
      </c>
      <c r="C7" s="570"/>
      <c r="D7" s="355"/>
      <c r="E7" s="355">
        <v>84</v>
      </c>
      <c r="F7" s="566"/>
      <c r="G7" s="566"/>
      <c r="H7" s="568"/>
      <c r="I7" s="354" t="s">
        <v>227</v>
      </c>
      <c r="J7" s="570"/>
      <c r="K7" s="355">
        <v>82</v>
      </c>
      <c r="L7" s="355"/>
      <c r="M7" s="566"/>
      <c r="N7" s="566"/>
    </row>
    <row r="8" spans="1:14" ht="24.75" customHeight="1">
      <c r="A8" s="567">
        <v>2</v>
      </c>
      <c r="B8" s="352" t="s">
        <v>226</v>
      </c>
      <c r="C8" s="353">
        <v>1</v>
      </c>
      <c r="D8" s="569"/>
      <c r="E8" s="353">
        <v>0</v>
      </c>
      <c r="F8" s="565">
        <v>1</v>
      </c>
      <c r="G8" s="565">
        <v>1</v>
      </c>
      <c r="H8" s="567"/>
      <c r="I8" s="352" t="s">
        <v>183</v>
      </c>
      <c r="J8" s="353">
        <v>0</v>
      </c>
      <c r="K8" s="569"/>
      <c r="L8" s="353">
        <v>0</v>
      </c>
      <c r="M8" s="565">
        <v>0</v>
      </c>
      <c r="N8" s="565">
        <v>3</v>
      </c>
    </row>
    <row r="9" spans="1:14" ht="24.75" customHeight="1" thickBot="1">
      <c r="A9" s="568"/>
      <c r="B9" s="354" t="s">
        <v>228</v>
      </c>
      <c r="C9" s="355">
        <v>84</v>
      </c>
      <c r="D9" s="570"/>
      <c r="E9" s="355"/>
      <c r="F9" s="566"/>
      <c r="G9" s="566"/>
      <c r="H9" s="568"/>
      <c r="I9" s="354" t="s">
        <v>185</v>
      </c>
      <c r="J9" s="355"/>
      <c r="K9" s="570"/>
      <c r="L9" s="355"/>
      <c r="M9" s="566"/>
      <c r="N9" s="566"/>
    </row>
    <row r="10" spans="1:14" ht="24.75" customHeight="1">
      <c r="A10" s="567">
        <v>3</v>
      </c>
      <c r="B10" s="352" t="s">
        <v>198</v>
      </c>
      <c r="C10" s="353">
        <v>0</v>
      </c>
      <c r="D10" s="353">
        <v>1</v>
      </c>
      <c r="E10" s="569"/>
      <c r="F10" s="565">
        <v>1</v>
      </c>
      <c r="G10" s="565">
        <v>3</v>
      </c>
      <c r="H10" s="567"/>
      <c r="I10" s="352" t="s">
        <v>184</v>
      </c>
      <c r="J10" s="353">
        <v>1</v>
      </c>
      <c r="K10" s="353">
        <v>1</v>
      </c>
      <c r="L10" s="569"/>
      <c r="M10" s="565">
        <v>2</v>
      </c>
      <c r="N10" s="565">
        <v>1</v>
      </c>
    </row>
    <row r="11" spans="1:14" ht="24.75" customHeight="1" thickBot="1">
      <c r="A11" s="568"/>
      <c r="B11" s="354" t="s">
        <v>200</v>
      </c>
      <c r="C11" s="355"/>
      <c r="D11" s="355">
        <v>84</v>
      </c>
      <c r="E11" s="570"/>
      <c r="F11" s="566"/>
      <c r="G11" s="566"/>
      <c r="H11" s="568"/>
      <c r="I11" s="354" t="s">
        <v>186</v>
      </c>
      <c r="J11" s="355">
        <v>81</v>
      </c>
      <c r="K11" s="355">
        <v>85</v>
      </c>
      <c r="L11" s="570"/>
      <c r="M11" s="566"/>
      <c r="N11" s="566"/>
    </row>
    <row r="12" spans="1:8" ht="12.75">
      <c r="A12" s="356"/>
      <c r="H12" s="356"/>
    </row>
    <row r="13" spans="4:11" ht="29.25">
      <c r="D13" s="357"/>
      <c r="K13" s="357"/>
    </row>
    <row r="14" spans="1:14" ht="18.75" thickBot="1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ht="24.75" customHeight="1">
      <c r="A15" s="567"/>
      <c r="B15" s="352"/>
      <c r="C15" s="569"/>
      <c r="D15" s="353"/>
      <c r="E15" s="353"/>
      <c r="F15" s="565"/>
      <c r="G15" s="565"/>
      <c r="H15" s="567"/>
      <c r="I15" s="352"/>
      <c r="J15" s="569"/>
      <c r="K15" s="353"/>
      <c r="L15" s="353"/>
      <c r="M15" s="565"/>
      <c r="N15" s="565"/>
    </row>
    <row r="16" spans="1:14" ht="24.75" customHeight="1" thickBot="1">
      <c r="A16" s="568"/>
      <c r="B16" s="354"/>
      <c r="C16" s="570"/>
      <c r="D16" s="355"/>
      <c r="E16" s="355"/>
      <c r="F16" s="566"/>
      <c r="G16" s="566"/>
      <c r="H16" s="568"/>
      <c r="I16" s="354"/>
      <c r="J16" s="570"/>
      <c r="K16" s="355"/>
      <c r="L16" s="355"/>
      <c r="M16" s="566"/>
      <c r="N16" s="566"/>
    </row>
    <row r="17" spans="1:14" ht="24.75" customHeight="1">
      <c r="A17" s="567"/>
      <c r="B17" s="352"/>
      <c r="C17" s="353"/>
      <c r="D17" s="569"/>
      <c r="E17" s="353"/>
      <c r="F17" s="565"/>
      <c r="G17" s="565"/>
      <c r="H17" s="567"/>
      <c r="I17" s="352"/>
      <c r="J17" s="353"/>
      <c r="K17" s="569"/>
      <c r="L17" s="353"/>
      <c r="M17" s="565"/>
      <c r="N17" s="565"/>
    </row>
    <row r="18" spans="1:14" ht="24.75" customHeight="1" thickBot="1">
      <c r="A18" s="568"/>
      <c r="B18" s="354"/>
      <c r="C18" s="355"/>
      <c r="D18" s="570"/>
      <c r="E18" s="355"/>
      <c r="F18" s="566"/>
      <c r="G18" s="566"/>
      <c r="H18" s="568"/>
      <c r="I18" s="354"/>
      <c r="J18" s="355"/>
      <c r="K18" s="570"/>
      <c r="L18" s="355"/>
      <c r="M18" s="566"/>
      <c r="N18" s="566"/>
    </row>
    <row r="19" spans="1:14" ht="24.75" customHeight="1">
      <c r="A19" s="567"/>
      <c r="B19" s="352"/>
      <c r="C19" s="353"/>
      <c r="D19" s="353"/>
      <c r="E19" s="569"/>
      <c r="F19" s="565"/>
      <c r="G19" s="565"/>
      <c r="H19" s="567"/>
      <c r="I19" s="352"/>
      <c r="J19" s="353"/>
      <c r="K19" s="353"/>
      <c r="L19" s="569"/>
      <c r="M19" s="565"/>
      <c r="N19" s="565"/>
    </row>
    <row r="20" spans="1:14" ht="24.75" customHeight="1" thickBot="1">
      <c r="A20" s="568"/>
      <c r="B20" s="354"/>
      <c r="C20" s="355"/>
      <c r="D20" s="355"/>
      <c r="E20" s="570"/>
      <c r="F20" s="566"/>
      <c r="G20" s="566"/>
      <c r="H20" s="568"/>
      <c r="I20" s="354"/>
      <c r="J20" s="355"/>
      <c r="K20" s="355"/>
      <c r="L20" s="570"/>
      <c r="M20" s="566"/>
      <c r="N20" s="566"/>
    </row>
    <row r="21" spans="1:11" ht="57.75" customHeight="1">
      <c r="A21" s="358"/>
      <c r="B21" s="341"/>
      <c r="C21" s="341"/>
      <c r="F21" s="343"/>
      <c r="H21" s="358"/>
      <c r="I21" s="341"/>
      <c r="K21" s="359"/>
    </row>
    <row r="22" spans="1:14" ht="12.75">
      <c r="A22" s="346"/>
      <c r="B22" s="346"/>
      <c r="C22" s="347"/>
      <c r="D22" s="346"/>
      <c r="E22" s="346"/>
      <c r="F22" s="346"/>
      <c r="G22" s="348"/>
      <c r="H22" s="346"/>
      <c r="I22" s="346"/>
      <c r="J22" s="347"/>
      <c r="K22" s="346"/>
      <c r="L22" s="346"/>
      <c r="M22" s="346"/>
      <c r="N22" s="348"/>
    </row>
    <row r="23" spans="1:14" ht="12.75">
      <c r="A23" s="349"/>
      <c r="B23" s="349"/>
      <c r="D23" s="349"/>
      <c r="E23" s="349"/>
      <c r="F23" s="349"/>
      <c r="G23" s="350"/>
      <c r="H23" s="349"/>
      <c r="I23" s="349"/>
      <c r="K23" s="349"/>
      <c r="L23" s="349"/>
      <c r="M23" s="349"/>
      <c r="N23" s="350"/>
    </row>
    <row r="24" spans="4:11" ht="37.5" customHeight="1">
      <c r="D24" s="357"/>
      <c r="K24" s="357"/>
    </row>
    <row r="25" spans="1:14" ht="18.75" thickBot="1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</row>
    <row r="26" spans="1:14" ht="24.75" customHeight="1">
      <c r="A26" s="567"/>
      <c r="B26" s="352"/>
      <c r="C26" s="569"/>
      <c r="D26" s="353"/>
      <c r="E26" s="353"/>
      <c r="F26" s="565"/>
      <c r="G26" s="565"/>
      <c r="H26" s="567"/>
      <c r="I26" s="352"/>
      <c r="J26" s="569"/>
      <c r="K26" s="353"/>
      <c r="L26" s="353"/>
      <c r="M26" s="565"/>
      <c r="N26" s="565"/>
    </row>
    <row r="27" spans="1:14" ht="24.75" customHeight="1" thickBot="1">
      <c r="A27" s="568"/>
      <c r="B27" s="354"/>
      <c r="C27" s="570"/>
      <c r="D27" s="355"/>
      <c r="E27" s="355"/>
      <c r="F27" s="566"/>
      <c r="G27" s="566"/>
      <c r="H27" s="568"/>
      <c r="I27" s="354"/>
      <c r="J27" s="570"/>
      <c r="K27" s="355"/>
      <c r="L27" s="355"/>
      <c r="M27" s="566"/>
      <c r="N27" s="566"/>
    </row>
    <row r="28" spans="1:14" ht="24.75" customHeight="1">
      <c r="A28" s="567"/>
      <c r="B28" s="352"/>
      <c r="C28" s="353"/>
      <c r="D28" s="569"/>
      <c r="E28" s="353"/>
      <c r="F28" s="565"/>
      <c r="G28" s="565"/>
      <c r="H28" s="567"/>
      <c r="I28" s="352"/>
      <c r="J28" s="353"/>
      <c r="K28" s="569"/>
      <c r="L28" s="353"/>
      <c r="M28" s="565"/>
      <c r="N28" s="565"/>
    </row>
    <row r="29" spans="1:14" ht="24.75" customHeight="1" thickBot="1">
      <c r="A29" s="568"/>
      <c r="B29" s="354"/>
      <c r="C29" s="355"/>
      <c r="D29" s="570"/>
      <c r="E29" s="355"/>
      <c r="F29" s="566"/>
      <c r="G29" s="566"/>
      <c r="H29" s="568"/>
      <c r="I29" s="354"/>
      <c r="J29" s="355"/>
      <c r="K29" s="570"/>
      <c r="L29" s="355"/>
      <c r="M29" s="566"/>
      <c r="N29" s="566"/>
    </row>
    <row r="30" spans="1:14" ht="24.75" customHeight="1">
      <c r="A30" s="567"/>
      <c r="B30" s="352"/>
      <c r="C30" s="353"/>
      <c r="D30" s="353"/>
      <c r="E30" s="569"/>
      <c r="F30" s="565"/>
      <c r="G30" s="565"/>
      <c r="H30" s="567"/>
      <c r="I30" s="352"/>
      <c r="J30" s="353"/>
      <c r="K30" s="353"/>
      <c r="L30" s="569"/>
      <c r="M30" s="565"/>
      <c r="N30" s="565"/>
    </row>
    <row r="31" spans="1:14" ht="24.75" customHeight="1" thickBot="1">
      <c r="A31" s="568"/>
      <c r="B31" s="354"/>
      <c r="C31" s="355"/>
      <c r="D31" s="355"/>
      <c r="E31" s="570"/>
      <c r="F31" s="566"/>
      <c r="G31" s="566"/>
      <c r="H31" s="568"/>
      <c r="I31" s="354"/>
      <c r="J31" s="355"/>
      <c r="K31" s="355"/>
      <c r="L31" s="570"/>
      <c r="M31" s="566"/>
      <c r="N31" s="566"/>
    </row>
    <row r="32" spans="4:11" ht="33" customHeight="1">
      <c r="D32" s="357"/>
      <c r="K32" s="357"/>
    </row>
    <row r="33" spans="1:14" ht="18.75" thickBot="1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</row>
    <row r="34" spans="1:14" ht="24.75" customHeight="1">
      <c r="A34" s="567"/>
      <c r="B34" s="352"/>
      <c r="C34" s="569"/>
      <c r="D34" s="353"/>
      <c r="E34" s="353"/>
      <c r="F34" s="565"/>
      <c r="G34" s="565"/>
      <c r="H34" s="567"/>
      <c r="I34" s="352"/>
      <c r="J34" s="569"/>
      <c r="K34" s="353"/>
      <c r="L34" s="353"/>
      <c r="M34" s="565"/>
      <c r="N34" s="565"/>
    </row>
    <row r="35" spans="1:14" ht="24.75" customHeight="1" thickBot="1">
      <c r="A35" s="568"/>
      <c r="B35" s="354"/>
      <c r="C35" s="570"/>
      <c r="D35" s="355"/>
      <c r="E35" s="355"/>
      <c r="F35" s="566"/>
      <c r="G35" s="566"/>
      <c r="H35" s="568"/>
      <c r="I35" s="354"/>
      <c r="J35" s="570"/>
      <c r="K35" s="355"/>
      <c r="L35" s="355"/>
      <c r="M35" s="566"/>
      <c r="N35" s="566"/>
    </row>
    <row r="36" spans="1:14" ht="24.75" customHeight="1">
      <c r="A36" s="567"/>
      <c r="B36" s="352"/>
      <c r="C36" s="353"/>
      <c r="D36" s="569"/>
      <c r="E36" s="353"/>
      <c r="F36" s="565"/>
      <c r="G36" s="565"/>
      <c r="H36" s="567"/>
      <c r="I36" s="352"/>
      <c r="J36" s="353"/>
      <c r="K36" s="569"/>
      <c r="L36" s="353"/>
      <c r="M36" s="565"/>
      <c r="N36" s="565"/>
    </row>
    <row r="37" spans="1:14" ht="24.75" customHeight="1" thickBot="1">
      <c r="A37" s="568"/>
      <c r="B37" s="354"/>
      <c r="C37" s="355"/>
      <c r="D37" s="570"/>
      <c r="E37" s="355"/>
      <c r="F37" s="566"/>
      <c r="G37" s="566"/>
      <c r="H37" s="568"/>
      <c r="I37" s="354"/>
      <c r="J37" s="355"/>
      <c r="K37" s="570"/>
      <c r="L37" s="355"/>
      <c r="M37" s="566"/>
      <c r="N37" s="566"/>
    </row>
    <row r="38" spans="1:14" ht="24.75" customHeight="1">
      <c r="A38" s="567"/>
      <c r="B38" s="352"/>
      <c r="C38" s="353"/>
      <c r="D38" s="353"/>
      <c r="E38" s="569"/>
      <c r="F38" s="565"/>
      <c r="G38" s="565"/>
      <c r="H38" s="567"/>
      <c r="I38" s="352"/>
      <c r="J38" s="353"/>
      <c r="K38" s="353"/>
      <c r="L38" s="569"/>
      <c r="M38" s="565"/>
      <c r="N38" s="565"/>
    </row>
    <row r="39" spans="1:14" ht="24.75" customHeight="1" thickBot="1">
      <c r="A39" s="568"/>
      <c r="B39" s="354"/>
      <c r="C39" s="355"/>
      <c r="D39" s="355"/>
      <c r="E39" s="570"/>
      <c r="F39" s="566"/>
      <c r="G39" s="566"/>
      <c r="H39" s="568"/>
      <c r="I39" s="354"/>
      <c r="J39" s="355"/>
      <c r="K39" s="355"/>
      <c r="L39" s="570"/>
      <c r="M39" s="566"/>
      <c r="N39" s="566"/>
    </row>
  </sheetData>
  <sheetProtection/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M38:M39"/>
    <mergeCell ref="N38:N39"/>
    <mergeCell ref="A38:A39"/>
    <mergeCell ref="E38:E39"/>
    <mergeCell ref="F38:F39"/>
    <mergeCell ref="G38:G39"/>
    <mergeCell ref="H38:H39"/>
    <mergeCell ref="L38:L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3" r:id="rId3"/>
  <rowBreaks count="1" manualBreakCount="1">
    <brk id="2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7"/>
  <sheetViews>
    <sheetView showGridLines="0" view="pageBreakPreview" zoomScale="50" zoomScaleNormal="60" zoomScaleSheetLayoutView="50" zoomScalePageLayoutView="0" workbookViewId="0" topLeftCell="A1">
      <selection activeCell="U28" sqref="U28"/>
    </sheetView>
  </sheetViews>
  <sheetFormatPr defaultColWidth="9.140625" defaultRowHeight="12.75"/>
  <cols>
    <col min="1" max="2" width="9.140625" style="146" customWidth="1"/>
    <col min="3" max="3" width="12.57421875" style="146" customWidth="1"/>
    <col min="4" max="4" width="9.00390625" style="146" customWidth="1"/>
    <col min="5" max="5" width="9.140625" style="146" hidden="1" customWidth="1"/>
    <col min="6" max="6" width="13.00390625" style="146" customWidth="1"/>
    <col min="7" max="7" width="11.421875" style="146" customWidth="1"/>
    <col min="8" max="8" width="9.140625" style="146" customWidth="1"/>
    <col min="9" max="9" width="16.57421875" style="146" customWidth="1"/>
    <col min="10" max="10" width="29.00390625" style="146" customWidth="1"/>
    <col min="11" max="11" width="9.7109375" style="146" customWidth="1"/>
    <col min="12" max="12" width="9.140625" style="146" customWidth="1"/>
    <col min="13" max="13" width="14.57421875" style="146" customWidth="1"/>
    <col min="14" max="14" width="9.140625" style="146" customWidth="1"/>
    <col min="15" max="15" width="13.28125" style="146" customWidth="1"/>
    <col min="16" max="16" width="9.140625" style="146" customWidth="1"/>
    <col min="17" max="17" width="15.57421875" style="146" customWidth="1"/>
    <col min="18" max="16384" width="9.140625" style="146" customWidth="1"/>
  </cols>
  <sheetData>
    <row r="1" spans="1:20" ht="33.75" customHeight="1">
      <c r="A1" s="563" t="s">
        <v>57</v>
      </c>
      <c r="B1" s="563"/>
      <c r="C1" s="563"/>
      <c r="D1" s="563"/>
      <c r="E1" s="563"/>
      <c r="F1" s="563"/>
      <c r="G1" s="563"/>
      <c r="H1" s="563"/>
      <c r="I1" s="563"/>
      <c r="J1" s="139" t="s">
        <v>58</v>
      </c>
      <c r="K1" s="140"/>
      <c r="L1" s="141"/>
      <c r="M1" s="140"/>
      <c r="N1" s="142"/>
      <c r="O1" s="140"/>
      <c r="P1" s="143"/>
      <c r="Q1" s="144"/>
      <c r="R1" s="145"/>
      <c r="S1" s="145"/>
      <c r="T1" s="145"/>
    </row>
    <row r="2" spans="1:20" ht="23.25">
      <c r="A2" s="563"/>
      <c r="B2" s="563"/>
      <c r="C2" s="563"/>
      <c r="D2" s="563"/>
      <c r="E2" s="563"/>
      <c r="F2" s="563"/>
      <c r="G2" s="563"/>
      <c r="H2" s="563"/>
      <c r="I2" s="563"/>
      <c r="J2" s="139" t="s">
        <v>59</v>
      </c>
      <c r="K2" s="147"/>
      <c r="L2" s="141"/>
      <c r="M2" s="147"/>
      <c r="N2" s="148"/>
      <c r="O2" s="147"/>
      <c r="P2" s="148"/>
      <c r="Q2" s="147"/>
      <c r="R2" s="149"/>
      <c r="S2" s="149"/>
      <c r="T2" s="149"/>
    </row>
    <row r="3" spans="1:20" ht="15.75">
      <c r="A3" s="150" t="s">
        <v>60</v>
      </c>
      <c r="B3" s="151"/>
      <c r="C3" s="151"/>
      <c r="D3" s="151"/>
      <c r="E3" s="152"/>
      <c r="F3" s="153" t="s">
        <v>61</v>
      </c>
      <c r="G3" s="152"/>
      <c r="H3" s="151"/>
      <c r="I3" s="154"/>
      <c r="J3" s="153"/>
      <c r="K3" s="155"/>
      <c r="L3" s="151"/>
      <c r="M3" s="155"/>
      <c r="N3" s="151"/>
      <c r="O3" s="154"/>
      <c r="P3" s="152"/>
      <c r="Q3" s="156" t="s">
        <v>3</v>
      </c>
      <c r="R3" s="157"/>
      <c r="S3" s="157"/>
      <c r="T3" s="157"/>
    </row>
    <row r="4" spans="1:20" ht="16.5" thickBot="1">
      <c r="A4" s="158" t="s">
        <v>62</v>
      </c>
      <c r="B4" s="159"/>
      <c r="C4" s="159"/>
      <c r="D4" s="159"/>
      <c r="E4" s="159"/>
      <c r="F4" s="158" t="s">
        <v>63</v>
      </c>
      <c r="G4" s="160"/>
      <c r="H4" s="159"/>
      <c r="I4" s="161"/>
      <c r="J4" s="162"/>
      <c r="K4" s="161"/>
      <c r="L4" s="163"/>
      <c r="M4" s="161"/>
      <c r="N4" s="159"/>
      <c r="O4" s="161"/>
      <c r="P4" s="159"/>
      <c r="Q4" s="164" t="s">
        <v>64</v>
      </c>
      <c r="R4" s="165"/>
      <c r="S4" s="165"/>
      <c r="T4" s="165"/>
    </row>
    <row r="5" spans="1:20" ht="12.75">
      <c r="A5" s="166"/>
      <c r="B5" s="167"/>
      <c r="C5" s="167"/>
      <c r="D5" s="167"/>
      <c r="E5" s="168" t="s">
        <v>65</v>
      </c>
      <c r="F5" s="169"/>
      <c r="G5" s="170" t="s">
        <v>66</v>
      </c>
      <c r="H5" s="170" t="s">
        <v>67</v>
      </c>
      <c r="I5" s="171"/>
      <c r="J5" s="172" t="s">
        <v>68</v>
      </c>
      <c r="K5" s="173"/>
      <c r="L5" s="172" t="s">
        <v>69</v>
      </c>
      <c r="M5" s="173"/>
      <c r="N5" s="170" t="s">
        <v>70</v>
      </c>
      <c r="O5" s="173"/>
      <c r="P5" s="170" t="s">
        <v>71</v>
      </c>
      <c r="Q5" s="174"/>
      <c r="R5" s="175"/>
      <c r="S5" s="175"/>
      <c r="T5" s="175"/>
    </row>
    <row r="6" spans="1:20" ht="15">
      <c r="A6" s="176"/>
      <c r="B6" s="177"/>
      <c r="C6" s="178"/>
      <c r="D6" s="177"/>
      <c r="E6" s="179"/>
      <c r="F6" s="179"/>
      <c r="G6" s="180"/>
      <c r="H6" s="179"/>
      <c r="I6" s="181"/>
      <c r="J6" s="177"/>
      <c r="K6" s="181"/>
      <c r="L6" s="177"/>
      <c r="M6" s="181"/>
      <c r="N6" s="177"/>
      <c r="O6" s="181"/>
      <c r="P6" s="177"/>
      <c r="Q6" s="182"/>
      <c r="R6" s="183"/>
      <c r="S6" s="175"/>
      <c r="T6" s="175"/>
    </row>
    <row r="7" spans="1:20" ht="15.75">
      <c r="A7" s="184" t="s">
        <v>72</v>
      </c>
      <c r="B7" s="185"/>
      <c r="C7" s="186" t="s">
        <v>10</v>
      </c>
      <c r="D7" s="187"/>
      <c r="E7" s="188">
        <f>UPPER(IF($D7="","",VLOOKUP($D7,'[2]Si Qual Draw Prep'!$A$7:$P$70,2)))</f>
      </c>
      <c r="F7" s="189">
        <f>IF($D7="","",VLOOKUP($D7,'[2]Si Qual Draw Prep'!$A$7:$P$70,3))</f>
      </c>
      <c r="G7" s="189"/>
      <c r="H7" s="189">
        <f>IF($D7="","",VLOOKUP($D7,'[2]Si Qual Draw Prep'!$A$7:$P$70,4))</f>
      </c>
      <c r="I7" s="190"/>
      <c r="J7" s="191"/>
      <c r="K7" s="182"/>
      <c r="L7" s="191"/>
      <c r="M7" s="182"/>
      <c r="N7" s="192"/>
      <c r="O7" s="193"/>
      <c r="P7" s="192"/>
      <c r="Q7" s="194"/>
      <c r="R7" s="195"/>
      <c r="S7" s="196"/>
      <c r="T7" s="196"/>
    </row>
    <row r="8" spans="1:20" ht="15">
      <c r="A8" s="197"/>
      <c r="B8" s="178"/>
      <c r="C8" s="178"/>
      <c r="D8" s="178" t="s">
        <v>73</v>
      </c>
      <c r="E8" s="198" t="s">
        <v>74</v>
      </c>
      <c r="F8" s="199"/>
      <c r="G8" s="200" t="s">
        <v>10</v>
      </c>
      <c r="H8" s="198"/>
      <c r="I8" s="201"/>
      <c r="J8" s="202"/>
      <c r="K8" s="203"/>
      <c r="L8" s="191"/>
      <c r="M8" s="182"/>
      <c r="N8" s="192"/>
      <c r="O8" s="193"/>
      <c r="P8" s="192"/>
      <c r="Q8" s="193"/>
      <c r="R8" s="195"/>
      <c r="S8" s="196"/>
      <c r="T8" s="196"/>
    </row>
    <row r="9" spans="1:20" ht="15">
      <c r="A9" s="197" t="s">
        <v>75</v>
      </c>
      <c r="B9" s="186">
        <f>IF($D9="","",IF(VLOOKUP($D9,'[2]Si Qual Draw Prep'!$A$7:$P$70,15)="QA",,VLOOKUP($D9,'[2]Si Qual Draw Prep'!$A$7:$P$70,15)))</f>
      </c>
      <c r="C9" s="186" t="s">
        <v>10</v>
      </c>
      <c r="D9" s="204"/>
      <c r="E9" s="186">
        <f>UPPER(IF($D9="","",VLOOKUP($D9,'[2]Si Qual Draw Prep'!$A$7:$P$70,2)))</f>
      </c>
      <c r="F9" s="205">
        <f>IF($D9="","",VLOOKUP($D9,'[2]Si Qual Draw Prep'!$A$7:$P$70,3))</f>
      </c>
      <c r="G9" s="206"/>
      <c r="H9" s="207">
        <f>IF($D9="","",VLOOKUP($D9,'[2]Si Qual Draw Prep'!$A$7:$P$70,4))</f>
      </c>
      <c r="I9" s="208"/>
      <c r="J9" s="209"/>
      <c r="K9" s="210"/>
      <c r="L9" s="191"/>
      <c r="M9" s="182"/>
      <c r="N9" s="192"/>
      <c r="O9" s="193"/>
      <c r="P9" s="192"/>
      <c r="Q9" s="193"/>
      <c r="R9" s="195"/>
      <c r="S9" s="196"/>
      <c r="T9" s="196"/>
    </row>
    <row r="10" spans="1:20" ht="15">
      <c r="A10" s="197"/>
      <c r="B10" s="178"/>
      <c r="C10" s="178"/>
      <c r="D10" s="211"/>
      <c r="E10" s="198"/>
      <c r="F10" s="198"/>
      <c r="G10" s="212" t="s">
        <v>76</v>
      </c>
      <c r="H10" s="199" t="s">
        <v>48</v>
      </c>
      <c r="I10" s="213"/>
      <c r="J10" s="214"/>
      <c r="K10" s="201"/>
      <c r="L10" s="202"/>
      <c r="M10" s="203"/>
      <c r="N10" s="192"/>
      <c r="O10" s="193"/>
      <c r="P10" s="192"/>
      <c r="Q10" s="193"/>
      <c r="R10" s="195"/>
      <c r="S10" s="196"/>
      <c r="T10" s="196"/>
    </row>
    <row r="11" spans="1:20" ht="15">
      <c r="A11" s="197"/>
      <c r="B11" s="207"/>
      <c r="C11" s="207">
        <f>IF($D11="","",VLOOKUP($D11,'[2]Si Qual Draw Prep'!$A$7:$P$70,16))</f>
      </c>
      <c r="D11" s="215"/>
      <c r="E11" s="207">
        <f>UPPER(IF($D11="","",VLOOKUP($D11,'[2]Si Qual Draw Prep'!$A$7:$P$70,2)))</f>
      </c>
      <c r="F11" s="207">
        <f>IF($D11="","",VLOOKUP($D11,'[2]Si Qual Draw Prep'!$A$7:$P$70,3))</f>
      </c>
      <c r="G11" s="216"/>
      <c r="H11" s="207">
        <f>IF($D11="","",VLOOKUP($D11,'[2]Si Qual Draw Prep'!$A$7:$P$70,4))</f>
      </c>
      <c r="I11" s="208"/>
      <c r="J11" s="217"/>
      <c r="K11" s="203"/>
      <c r="L11" s="209"/>
      <c r="M11" s="210"/>
      <c r="N11" s="192"/>
      <c r="O11" s="193"/>
      <c r="P11" s="192"/>
      <c r="Q11" s="193"/>
      <c r="R11" s="195"/>
      <c r="S11" s="196"/>
      <c r="T11" s="196"/>
    </row>
    <row r="12" spans="1:20" ht="15">
      <c r="A12" s="197"/>
      <c r="B12" s="178"/>
      <c r="C12" s="178"/>
      <c r="D12" s="218" t="s">
        <v>77</v>
      </c>
      <c r="E12" s="219" t="s">
        <v>78</v>
      </c>
      <c r="F12" s="200" t="s">
        <v>48</v>
      </c>
      <c r="G12" s="220"/>
      <c r="H12" s="198"/>
      <c r="I12" s="201"/>
      <c r="J12" s="217"/>
      <c r="K12" s="203"/>
      <c r="L12" s="221"/>
      <c r="M12" s="222" t="s">
        <v>79</v>
      </c>
      <c r="N12" s="223" t="s">
        <v>13</v>
      </c>
      <c r="O12" s="224"/>
      <c r="P12" s="192"/>
      <c r="Q12" s="193"/>
      <c r="R12" s="195"/>
      <c r="S12" s="196"/>
      <c r="T12" s="196"/>
    </row>
    <row r="13" spans="1:20" ht="15">
      <c r="A13" s="197"/>
      <c r="B13" s="207">
        <f>IF($D13="","",IF(VLOOKUP($D13,'[2]Si Qual Draw Prep'!$A$7:$P$70,15)="QA",,VLOOKUP($D13,'[2]Si Qual Draw Prep'!$A$7:$P$70,15)))</f>
      </c>
      <c r="C13" s="207">
        <f>IF($D13="","",VLOOKUP($D13,'[2]Si Qual Draw Prep'!$A$7:$P$70,16))</f>
      </c>
      <c r="D13" s="215"/>
      <c r="E13" s="207">
        <f>UPPER(IF($D13="","",VLOOKUP($D13,'[2]Si Qual Draw Prep'!$A$7:$P$70,2)))</f>
      </c>
      <c r="F13" s="207">
        <f>IF($D13="","",VLOOKUP($D13,'[2]Si Qual Draw Prep'!$A$7:$P$70,3))</f>
      </c>
      <c r="G13" s="207"/>
      <c r="H13" s="207">
        <f>IF($D13="","",VLOOKUP($D13,'[2]Si Qual Draw Prep'!$A$7:$P$70,4))</f>
      </c>
      <c r="I13" s="208"/>
      <c r="J13" s="217"/>
      <c r="K13" s="203"/>
      <c r="L13" s="202"/>
      <c r="M13" s="203"/>
      <c r="N13" s="192"/>
      <c r="O13" s="193"/>
      <c r="P13" s="225"/>
      <c r="Q13" s="193"/>
      <c r="R13" s="195"/>
      <c r="S13" s="196"/>
      <c r="T13" s="196"/>
    </row>
    <row r="14" spans="1:20" ht="15">
      <c r="A14" s="197"/>
      <c r="B14" s="178"/>
      <c r="C14" s="178"/>
      <c r="D14" s="211"/>
      <c r="E14" s="198"/>
      <c r="F14" s="219"/>
      <c r="G14" s="198"/>
      <c r="H14" s="198" t="s">
        <v>80</v>
      </c>
      <c r="I14" s="181"/>
      <c r="J14" s="226" t="s">
        <v>40</v>
      </c>
      <c r="K14" s="182"/>
      <c r="L14" s="214"/>
      <c r="M14" s="201" t="s">
        <v>81</v>
      </c>
      <c r="N14" s="227"/>
      <c r="O14" s="228"/>
      <c r="P14" s="225"/>
      <c r="Q14" s="193"/>
      <c r="R14" s="195"/>
      <c r="S14" s="196"/>
      <c r="T14" s="196"/>
    </row>
    <row r="15" spans="1:20" ht="15">
      <c r="A15" s="197" t="s">
        <v>82</v>
      </c>
      <c r="B15" s="186">
        <f>IF($D15="","",IF(VLOOKUP($D15,'[2]Si Qual Draw Prep'!$A$7:$P$70,15)="QA",,VLOOKUP($D15,'[2]Si Qual Draw Prep'!$A$7:$P$70,15)))</f>
      </c>
      <c r="C15" s="186" t="s">
        <v>14</v>
      </c>
      <c r="D15" s="204"/>
      <c r="E15" s="186">
        <f>UPPER(IF($D15="","",VLOOKUP($D15,'[2]Si Qual Draw Prep'!$A$7:$P$70,2)))</f>
      </c>
      <c r="F15" s="207">
        <f>IF($D15="","",VLOOKUP($D15,'[2]Si Qual Draw Prep'!$A$7:$P$70,3))</f>
      </c>
      <c r="G15" s="207"/>
      <c r="H15" s="207">
        <f>IF($D15="","",VLOOKUP($D15,'[2]Si Qual Draw Prep'!$A$7:$P$70,4))</f>
      </c>
      <c r="I15" s="208"/>
      <c r="J15" s="229" t="s">
        <v>11</v>
      </c>
      <c r="K15" s="230"/>
      <c r="L15" s="191"/>
      <c r="M15" s="203"/>
      <c r="N15" s="231"/>
      <c r="O15" s="228"/>
      <c r="P15" s="225"/>
      <c r="Q15" s="193"/>
      <c r="R15" s="195"/>
      <c r="S15" s="196"/>
      <c r="T15" s="196"/>
    </row>
    <row r="16" spans="1:20" ht="15">
      <c r="A16" s="197"/>
      <c r="B16" s="178"/>
      <c r="C16" s="178"/>
      <c r="D16" s="218" t="s">
        <v>83</v>
      </c>
      <c r="E16" s="198" t="s">
        <v>84</v>
      </c>
      <c r="F16" s="199" t="s">
        <v>14</v>
      </c>
      <c r="G16" s="200"/>
      <c r="H16" s="198"/>
      <c r="I16" s="201"/>
      <c r="J16" s="217"/>
      <c r="K16" s="230"/>
      <c r="L16" s="191"/>
      <c r="M16" s="203"/>
      <c r="N16" s="227"/>
      <c r="O16" s="228"/>
      <c r="P16" s="225"/>
      <c r="Q16" s="193"/>
      <c r="R16" s="195"/>
      <c r="S16" s="196"/>
      <c r="T16" s="196"/>
    </row>
    <row r="17" spans="1:20" ht="15">
      <c r="A17" s="197" t="s">
        <v>85</v>
      </c>
      <c r="B17" s="186">
        <f>IF($D17="","",IF(VLOOKUP($D17,'[2]Si Qual Draw Prep'!$A$7:$P$70,15)="QA",,VLOOKUP($D17,'[2]Si Qual Draw Prep'!$A$7:$P$70,15)))</f>
      </c>
      <c r="C17" s="186" t="s">
        <v>10</v>
      </c>
      <c r="D17" s="204"/>
      <c r="E17" s="186">
        <f>UPPER(IF($D17="","",VLOOKUP($D17,'[2]Si Qual Draw Prep'!$A$7:$P$70,2)))</f>
      </c>
      <c r="F17" s="205">
        <f>IF($D17="","",VLOOKUP($D17,'[2]Si Qual Draw Prep'!$A$7:$P$70,3))</f>
      </c>
      <c r="G17" s="206"/>
      <c r="H17" s="207">
        <f>IF($D17="","",VLOOKUP($D17,'[2]Si Qual Draw Prep'!$A$7:$P$70,4))</f>
      </c>
      <c r="I17" s="208"/>
      <c r="J17" s="232"/>
      <c r="K17" s="233"/>
      <c r="L17" s="191"/>
      <c r="M17" s="203"/>
      <c r="N17" s="227"/>
      <c r="O17" s="228"/>
      <c r="P17" s="225"/>
      <c r="Q17" s="193"/>
      <c r="R17" s="195"/>
      <c r="S17" s="196"/>
      <c r="T17" s="196"/>
    </row>
    <row r="18" spans="1:20" ht="15">
      <c r="A18" s="197"/>
      <c r="B18" s="178"/>
      <c r="C18" s="178"/>
      <c r="D18" s="211"/>
      <c r="E18" s="198"/>
      <c r="F18" s="219"/>
      <c r="G18" s="212" t="s">
        <v>86</v>
      </c>
      <c r="H18" s="199" t="s">
        <v>40</v>
      </c>
      <c r="I18" s="213"/>
      <c r="J18" s="234" t="s">
        <v>87</v>
      </c>
      <c r="K18" s="226" t="s">
        <v>40</v>
      </c>
      <c r="L18" s="235"/>
      <c r="M18" s="236"/>
      <c r="N18" s="227"/>
      <c r="O18" s="228"/>
      <c r="P18" s="225"/>
      <c r="Q18" s="193"/>
      <c r="R18" s="195"/>
      <c r="S18" s="196"/>
      <c r="T18" s="196"/>
    </row>
    <row r="19" spans="1:20" ht="15">
      <c r="A19" s="197"/>
      <c r="B19" s="207">
        <f>IF($D19="","",IF(VLOOKUP($D19,'[2]Si Qual Draw Prep'!$A$7:$P$70,15)="QA",,VLOOKUP($D19,'[2]Si Qual Draw Prep'!$A$7:$P$70,15)))</f>
      </c>
      <c r="C19" s="207">
        <f>IF($D19="","",VLOOKUP($D19,'[2]Si Qual Draw Prep'!$A$7:$P$70,16))</f>
      </c>
      <c r="D19" s="215"/>
      <c r="E19" s="207">
        <f>UPPER(IF($D19="","",VLOOKUP($D19,'[2]Si Qual Draw Prep'!$A$7:$P$70,2)))</f>
      </c>
      <c r="F19" s="207">
        <f>IF($D19="","",VLOOKUP($D19,'[2]Si Qual Draw Prep'!$A$7:$P$70,3))</f>
      </c>
      <c r="G19" s="216"/>
      <c r="H19" s="207">
        <v>31</v>
      </c>
      <c r="I19" s="208"/>
      <c r="J19" s="202"/>
      <c r="K19" s="217"/>
      <c r="L19" s="209" t="s">
        <v>11</v>
      </c>
      <c r="M19" s="210"/>
      <c r="N19" s="225" t="s">
        <v>88</v>
      </c>
      <c r="O19" s="228"/>
      <c r="P19" s="237" t="s">
        <v>40</v>
      </c>
      <c r="Q19" s="224"/>
      <c r="R19" s="195"/>
      <c r="S19" s="196"/>
      <c r="T19" s="196"/>
    </row>
    <row r="20" spans="1:20" ht="15">
      <c r="A20" s="197"/>
      <c r="B20" s="178"/>
      <c r="C20" s="178"/>
      <c r="D20" s="178" t="s">
        <v>89</v>
      </c>
      <c r="E20" s="219" t="s">
        <v>90</v>
      </c>
      <c r="F20" s="200" t="s">
        <v>40</v>
      </c>
      <c r="G20" s="220"/>
      <c r="H20" s="198"/>
      <c r="I20" s="201"/>
      <c r="J20" s="202"/>
      <c r="K20" s="230"/>
      <c r="L20" s="214"/>
      <c r="M20" s="201"/>
      <c r="N20" s="225"/>
      <c r="O20" s="228"/>
      <c r="P20" s="225" t="s">
        <v>11</v>
      </c>
      <c r="Q20" s="238"/>
      <c r="R20" s="195"/>
      <c r="S20" s="239"/>
      <c r="T20" s="239"/>
    </row>
    <row r="21" spans="1:20" ht="15.75">
      <c r="A21" s="184"/>
      <c r="B21" s="207">
        <f>IF($D21="","",IF(VLOOKUP($D21,'[2]Si Qual Draw Prep'!$A$7:$P$70,15)="QA",,VLOOKUP($D21,'[2]Si Qual Draw Prep'!$A$7:$P$70,15)))</f>
      </c>
      <c r="C21" s="207">
        <f>IF($D21="","",VLOOKUP($D21,'[2]Si Qual Draw Prep'!$A$7:$P$70,16))</f>
      </c>
      <c r="D21" s="240"/>
      <c r="E21" s="189">
        <f>UPPER(IF($D21="","",VLOOKUP($D21,'[2]Si Qual Draw Prep'!$A$7:$P$70,2)))</f>
      </c>
      <c r="F21" s="189">
        <f>IF($D21="","",VLOOKUP($D21,'[2]Si Qual Draw Prep'!$A$7:$P$70,3))</f>
      </c>
      <c r="G21" s="189"/>
      <c r="H21" s="189">
        <f>IF($D21="","",VLOOKUP($D21,'[2]Si Qual Draw Prep'!$A$7:$P$70,4))</f>
      </c>
      <c r="I21" s="208"/>
      <c r="J21" s="191"/>
      <c r="K21" s="230"/>
      <c r="L21" s="202"/>
      <c r="M21" s="203"/>
      <c r="N21" s="225"/>
      <c r="O21" s="228"/>
      <c r="P21" s="225"/>
      <c r="Q21" s="241"/>
      <c r="R21" s="195"/>
      <c r="S21" s="239"/>
      <c r="T21" s="239"/>
    </row>
    <row r="22" spans="1:20" ht="15.75">
      <c r="A22" s="197"/>
      <c r="B22" s="178"/>
      <c r="C22" s="178"/>
      <c r="D22" s="178"/>
      <c r="E22" s="242"/>
      <c r="F22" s="243"/>
      <c r="G22" s="242"/>
      <c r="H22" s="221"/>
      <c r="I22" s="242" t="s">
        <v>91</v>
      </c>
      <c r="J22" s="235" t="s">
        <v>25</v>
      </c>
      <c r="K22" s="230"/>
      <c r="L22" s="202"/>
      <c r="M22" s="203"/>
      <c r="N22" s="244"/>
      <c r="O22" s="245"/>
      <c r="P22" s="225"/>
      <c r="Q22" s="241"/>
      <c r="R22" s="195"/>
      <c r="S22" s="239"/>
      <c r="T22" s="239"/>
    </row>
    <row r="23" spans="1:20" ht="15.75">
      <c r="A23" s="184" t="s">
        <v>92</v>
      </c>
      <c r="B23" s="186">
        <f>IF($D23="","",IF(VLOOKUP($D23,'[2]Si Qual Draw Prep'!$A$7:$P$70,15)="QA",,VLOOKUP($D23,'[2]Si Qual Draw Prep'!$A$7:$P$70,15)))</f>
      </c>
      <c r="C23" s="186" t="s">
        <v>10</v>
      </c>
      <c r="D23" s="187"/>
      <c r="E23" s="188">
        <f>UPPER(IF($D23="","",VLOOKUP($D23,'[2]Si Qual Draw Prep'!$A$7:$P$70,2)))</f>
      </c>
      <c r="F23" s="189">
        <f>IF($D23="","",VLOOKUP($D23,'[2]Si Qual Draw Prep'!$A$7:$P$70,3))</f>
      </c>
      <c r="G23" s="189"/>
      <c r="H23" s="189">
        <f>IF($D23="","",VLOOKUP($D23,'[2]Si Qual Draw Prep'!$A$7:$P$70,4))</f>
      </c>
      <c r="I23" s="190"/>
      <c r="J23" s="191"/>
      <c r="K23" s="182"/>
      <c r="L23" s="191"/>
      <c r="M23" s="182"/>
      <c r="N23" s="225"/>
      <c r="O23" s="228"/>
      <c r="P23" s="225"/>
      <c r="Q23" s="241"/>
      <c r="R23" s="195"/>
      <c r="S23" s="239"/>
      <c r="T23" s="239"/>
    </row>
    <row r="24" spans="1:20" ht="15">
      <c r="A24" s="197"/>
      <c r="B24" s="178"/>
      <c r="C24" s="178"/>
      <c r="D24" s="178" t="s">
        <v>93</v>
      </c>
      <c r="E24" s="198" t="s">
        <v>94</v>
      </c>
      <c r="F24" s="199"/>
      <c r="G24" s="200" t="s">
        <v>10</v>
      </c>
      <c r="H24" s="198"/>
      <c r="I24" s="201"/>
      <c r="J24" s="202"/>
      <c r="K24" s="203"/>
      <c r="L24" s="191"/>
      <c r="M24" s="182"/>
      <c r="N24" s="225"/>
      <c r="O24" s="228"/>
      <c r="P24" s="225"/>
      <c r="Q24" s="241"/>
      <c r="R24" s="195"/>
      <c r="S24" s="239"/>
      <c r="T24" s="239"/>
    </row>
    <row r="25" spans="1:20" ht="15">
      <c r="A25" s="246" t="s">
        <v>95</v>
      </c>
      <c r="B25" s="186">
        <f>IF($D25="","",IF(VLOOKUP($D25,'[2]Si Qual Draw Prep'!$A$7:$P$70,15)="QA",,VLOOKUP($D25,'[2]Si Qual Draw Prep'!$A$7:$P$70,15)))</f>
      </c>
      <c r="C25" s="186" t="s">
        <v>10</v>
      </c>
      <c r="D25" s="204"/>
      <c r="E25" s="186">
        <f>UPPER(IF($D25="","",VLOOKUP($D25,'[2]Si Qual Draw Prep'!$A$7:$P$70,2)))</f>
      </c>
      <c r="F25" s="205">
        <f>IF($D25="","",VLOOKUP($D25,'[2]Si Qual Draw Prep'!$A$7:$P$70,3))</f>
      </c>
      <c r="G25" s="206"/>
      <c r="H25" s="207">
        <f>IF($D25="","",VLOOKUP($D25,'[2]Si Qual Draw Prep'!$A$7:$P$70,4))</f>
      </c>
      <c r="I25" s="208"/>
      <c r="J25" s="209"/>
      <c r="K25" s="210"/>
      <c r="L25" s="191"/>
      <c r="M25" s="182"/>
      <c r="N25" s="225"/>
      <c r="O25" s="228"/>
      <c r="P25" s="225"/>
      <c r="Q25" s="241"/>
      <c r="R25" s="195"/>
      <c r="S25" s="239"/>
      <c r="T25" s="239"/>
    </row>
    <row r="26" spans="1:20" ht="15">
      <c r="A26" s="197"/>
      <c r="B26" s="178"/>
      <c r="C26" s="178"/>
      <c r="D26" s="211"/>
      <c r="E26" s="198"/>
      <c r="F26" s="219"/>
      <c r="G26" s="212" t="s">
        <v>96</v>
      </c>
      <c r="H26" s="200" t="s">
        <v>32</v>
      </c>
      <c r="I26" s="213"/>
      <c r="J26" s="214"/>
      <c r="K26" s="201" t="s">
        <v>81</v>
      </c>
      <c r="L26" s="202" t="s">
        <v>97</v>
      </c>
      <c r="M26" s="203"/>
      <c r="N26" s="237" t="s">
        <v>40</v>
      </c>
      <c r="O26" s="224"/>
      <c r="P26" s="225"/>
      <c r="Q26" s="241"/>
      <c r="R26" s="195"/>
      <c r="S26" s="239"/>
      <c r="T26" s="239"/>
    </row>
    <row r="27" spans="1:20" ht="15">
      <c r="A27" s="197"/>
      <c r="B27" s="207">
        <f>IF($D27="","",IF(VLOOKUP($D27,'[2]Si Qual Draw Prep'!$A$7:$P$70,15)="QA",,VLOOKUP($D27,'[2]Si Qual Draw Prep'!$A$7:$P$70,15)))</f>
      </c>
      <c r="C27" s="207">
        <f>IF($D27="","",VLOOKUP($D27,'[2]Si Qual Draw Prep'!$A$7:$P$70,16))</f>
      </c>
      <c r="D27" s="215"/>
      <c r="E27" s="207">
        <f>UPPER(IF($D27="","",VLOOKUP($D27,'[2]Si Qual Draw Prep'!$A$7:$P$70,2)))</f>
      </c>
      <c r="F27" s="207">
        <f>IF($D27="","",VLOOKUP($D27,'[2]Si Qual Draw Prep'!$A$7:$P$70,3))</f>
      </c>
      <c r="G27" s="216"/>
      <c r="H27" s="207">
        <f>IF($D27="","",VLOOKUP($D27,'[2]Si Qual Draw Prep'!$A$7:$P$70,4))</f>
      </c>
      <c r="I27" s="208"/>
      <c r="J27" s="217"/>
      <c r="K27" s="203"/>
      <c r="L27" s="209"/>
      <c r="M27" s="210"/>
      <c r="N27" s="225" t="s">
        <v>11</v>
      </c>
      <c r="O27" s="228"/>
      <c r="P27" s="192"/>
      <c r="Q27" s="241"/>
      <c r="R27" s="195"/>
      <c r="S27" s="239"/>
      <c r="T27" s="239"/>
    </row>
    <row r="28" spans="1:20" ht="15">
      <c r="A28" s="247"/>
      <c r="B28" s="178"/>
      <c r="C28" s="178"/>
      <c r="D28" s="218" t="s">
        <v>98</v>
      </c>
      <c r="E28" s="219" t="s">
        <v>99</v>
      </c>
      <c r="F28" s="200" t="s">
        <v>32</v>
      </c>
      <c r="G28" s="220"/>
      <c r="H28" s="198"/>
      <c r="I28" s="201"/>
      <c r="J28" s="217"/>
      <c r="K28" s="203"/>
      <c r="L28" s="214"/>
      <c r="M28" s="201"/>
      <c r="N28" s="225"/>
      <c r="O28" s="228"/>
      <c r="P28" s="192"/>
      <c r="Q28" s="241"/>
      <c r="R28" s="195"/>
      <c r="S28" s="239"/>
      <c r="T28" s="239"/>
    </row>
    <row r="29" spans="1:20" ht="15">
      <c r="A29" s="197"/>
      <c r="B29" s="207">
        <f>IF($D29="","",IF(VLOOKUP($D29,'[2]Si Qual Draw Prep'!$A$7:$P$70,15)="QA",,VLOOKUP($D29,'[2]Si Qual Draw Prep'!$A$7:$P$70,15)))</f>
      </c>
      <c r="C29" s="207">
        <f>IF($D29="","",VLOOKUP($D29,'[2]Si Qual Draw Prep'!$A$7:$P$70,16))</f>
      </c>
      <c r="D29" s="215"/>
      <c r="E29" s="207">
        <f>UPPER(IF($D29="","",VLOOKUP($D29,'[2]Si Qual Draw Prep'!$A$7:$P$70,2)))</f>
      </c>
      <c r="F29" s="207">
        <f>IF($D29="","",VLOOKUP($D29,'[2]Si Qual Draw Prep'!$A$7:$P$70,3))</f>
      </c>
      <c r="G29" s="207"/>
      <c r="H29" s="207">
        <f>IF($D29="","",VLOOKUP($D29,'[2]Si Qual Draw Prep'!$A$7:$P$70,4))</f>
      </c>
      <c r="I29" s="208"/>
      <c r="J29" s="217"/>
      <c r="K29" s="182"/>
      <c r="L29" s="202"/>
      <c r="M29" s="203"/>
      <c r="N29" s="225"/>
      <c r="O29" s="228"/>
      <c r="P29" s="192"/>
      <c r="Q29" s="241"/>
      <c r="R29" s="195"/>
      <c r="S29" s="239"/>
      <c r="T29" s="239"/>
    </row>
    <row r="30" spans="1:20" ht="15">
      <c r="A30" s="197"/>
      <c r="B30" s="178"/>
      <c r="C30" s="178"/>
      <c r="D30" s="211"/>
      <c r="E30" s="198"/>
      <c r="F30" s="219"/>
      <c r="G30" s="198"/>
      <c r="H30" s="198" t="s">
        <v>100</v>
      </c>
      <c r="I30" s="181"/>
      <c r="J30" s="226" t="s">
        <v>21</v>
      </c>
      <c r="K30" s="182"/>
      <c r="L30" s="214"/>
      <c r="M30" s="201" t="s">
        <v>81</v>
      </c>
      <c r="N30" s="225"/>
      <c r="O30" s="228"/>
      <c r="P30" s="192"/>
      <c r="Q30" s="241"/>
      <c r="R30" s="195"/>
      <c r="S30" s="239"/>
      <c r="T30" s="239"/>
    </row>
    <row r="31" spans="1:20" ht="15">
      <c r="A31" s="197" t="s">
        <v>101</v>
      </c>
      <c r="B31" s="186">
        <f>IF($D31="","",IF(VLOOKUP($D31,'[2]Si Qual Draw Prep'!$A$7:$P$70,15)="QA",,VLOOKUP($D31,'[2]Si Qual Draw Prep'!$A$7:$P$70,15)))</f>
      </c>
      <c r="C31" s="186" t="s">
        <v>21</v>
      </c>
      <c r="D31" s="204"/>
      <c r="E31" s="186">
        <f>UPPER(IF($D31="","",VLOOKUP($D31,'[2]Si Qual Draw Prep'!$A$7:$P$70,2)))</f>
      </c>
      <c r="F31" s="207">
        <f>IF($D31="","",VLOOKUP($D31,'[2]Si Qual Draw Prep'!$A$7:$P$70,3))</f>
      </c>
      <c r="G31" s="207"/>
      <c r="H31" s="207">
        <f>IF($D31="","",VLOOKUP($D31,'[2]Si Qual Draw Prep'!$A$7:$P$70,4))</f>
      </c>
      <c r="I31" s="208"/>
      <c r="J31" s="217" t="s">
        <v>16</v>
      </c>
      <c r="K31" s="230"/>
      <c r="L31" s="191"/>
      <c r="M31" s="203"/>
      <c r="N31" s="248"/>
      <c r="O31" s="228"/>
      <c r="P31" s="192"/>
      <c r="Q31" s="241"/>
      <c r="R31" s="195"/>
      <c r="S31" s="239"/>
      <c r="T31" s="239"/>
    </row>
    <row r="32" spans="1:20" ht="15">
      <c r="A32" s="197"/>
      <c r="B32" s="178"/>
      <c r="C32" s="178"/>
      <c r="D32" s="218" t="s">
        <v>102</v>
      </c>
      <c r="E32" s="198" t="s">
        <v>103</v>
      </c>
      <c r="F32" s="199" t="s">
        <v>21</v>
      </c>
      <c r="G32" s="200"/>
      <c r="H32" s="198"/>
      <c r="I32" s="201"/>
      <c r="J32" s="217"/>
      <c r="K32" s="230"/>
      <c r="L32" s="191"/>
      <c r="M32" s="203"/>
      <c r="N32" s="225"/>
      <c r="O32" s="228"/>
      <c r="P32" s="192"/>
      <c r="Q32" s="241"/>
      <c r="R32" s="195"/>
      <c r="S32" s="239"/>
      <c r="T32" s="239"/>
    </row>
    <row r="33" spans="1:20" ht="15">
      <c r="A33" s="197" t="s">
        <v>104</v>
      </c>
      <c r="B33" s="186">
        <f>IF($D33="","",IF(VLOOKUP($D33,'[2]Si Qual Draw Prep'!$A$7:$P$70,15)="QA",,VLOOKUP($D33,'[2]Si Qual Draw Prep'!$A$7:$P$70,15)))</f>
      </c>
      <c r="C33" s="186" t="s">
        <v>10</v>
      </c>
      <c r="D33" s="204"/>
      <c r="E33" s="186">
        <f>UPPER(IF($D33="","",VLOOKUP($D33,'[2]Si Qual Draw Prep'!$A$7:$P$70,2)))</f>
      </c>
      <c r="F33" s="205">
        <f>IF($D33="","",VLOOKUP($D33,'[2]Si Qual Draw Prep'!$A$7:$P$70,3))</f>
      </c>
      <c r="G33" s="206"/>
      <c r="H33" s="207">
        <f>IF($D33="","",VLOOKUP($D33,'[2]Si Qual Draw Prep'!$A$7:$P$70,4))</f>
      </c>
      <c r="I33" s="208"/>
      <c r="J33" s="232"/>
      <c r="K33" s="233"/>
      <c r="L33" s="202"/>
      <c r="M33" s="203"/>
      <c r="N33" s="225"/>
      <c r="O33" s="228"/>
      <c r="P33" s="192"/>
      <c r="Q33" s="241"/>
      <c r="R33" s="195"/>
      <c r="S33" s="239"/>
      <c r="T33" s="239"/>
    </row>
    <row r="34" spans="1:20" ht="15">
      <c r="A34" s="197"/>
      <c r="B34" s="178"/>
      <c r="C34" s="178"/>
      <c r="D34" s="211"/>
      <c r="E34" s="198"/>
      <c r="F34" s="219"/>
      <c r="G34" s="212" t="s">
        <v>105</v>
      </c>
      <c r="H34" s="199" t="s">
        <v>21</v>
      </c>
      <c r="I34" s="213"/>
      <c r="J34" s="234" t="s">
        <v>106</v>
      </c>
      <c r="K34" s="249"/>
      <c r="L34" s="235" t="s">
        <v>43</v>
      </c>
      <c r="M34" s="236"/>
      <c r="N34" s="225"/>
      <c r="O34" s="228"/>
      <c r="P34" s="192"/>
      <c r="Q34" s="241"/>
      <c r="R34" s="195"/>
      <c r="S34" s="239"/>
      <c r="T34" s="239"/>
    </row>
    <row r="35" spans="1:20" ht="15">
      <c r="A35" s="197"/>
      <c r="B35" s="207">
        <f>IF($D35="","",IF(VLOOKUP($D35,'[2]Si Qual Draw Prep'!$A$7:$P$70,15)="QA",,VLOOKUP($D35,'[2]Si Qual Draw Prep'!$A$7:$P$70,15)))</f>
      </c>
      <c r="C35" s="207">
        <f>IF($D35="","",VLOOKUP($D35,'[2]Si Qual Draw Prep'!$A$7:$P$70,16))</f>
      </c>
      <c r="D35" s="215"/>
      <c r="E35" s="207">
        <f>UPPER(IF($D35="","",VLOOKUP($D35,'[2]Si Qual Draw Prep'!$A$7:$P$70,2)))</f>
      </c>
      <c r="F35" s="207">
        <f>IF($D35="","",VLOOKUP($D35,'[2]Si Qual Draw Prep'!$A$7:$P$70,3))</f>
      </c>
      <c r="G35" s="216"/>
      <c r="H35" s="207">
        <v>32</v>
      </c>
      <c r="I35" s="208"/>
      <c r="J35" s="202"/>
      <c r="K35" s="230"/>
      <c r="L35" s="209" t="s">
        <v>15</v>
      </c>
      <c r="M35" s="210"/>
      <c r="N35" s="227"/>
      <c r="O35" s="228"/>
      <c r="P35" s="192"/>
      <c r="Q35" s="241"/>
      <c r="R35" s="195"/>
      <c r="S35" s="239"/>
      <c r="T35" s="239"/>
    </row>
    <row r="36" spans="1:20" ht="20.25">
      <c r="A36" s="197"/>
      <c r="B36" s="178"/>
      <c r="C36" s="178"/>
      <c r="D36" s="178" t="s">
        <v>107</v>
      </c>
      <c r="E36" s="219" t="s">
        <v>108</v>
      </c>
      <c r="F36" s="200" t="s">
        <v>28</v>
      </c>
      <c r="G36" s="220"/>
      <c r="H36" s="219"/>
      <c r="I36" s="201"/>
      <c r="J36" s="202"/>
      <c r="K36" s="230"/>
      <c r="L36" s="214"/>
      <c r="M36" s="201"/>
      <c r="N36" s="250" t="s">
        <v>109</v>
      </c>
      <c r="O36" s="224"/>
      <c r="P36" s="251" t="s">
        <v>40</v>
      </c>
      <c r="Q36" s="252"/>
      <c r="R36" s="221"/>
      <c r="S36" s="253"/>
      <c r="T36" s="239"/>
    </row>
    <row r="37" spans="1:20" ht="15.75">
      <c r="A37" s="184"/>
      <c r="B37" s="207">
        <f>IF($D37="","",IF(VLOOKUP($D37,'[2]Si Qual Draw Prep'!$A$7:$P$70,15)="QA",,VLOOKUP($D37,'[2]Si Qual Draw Prep'!$A$7:$P$70,15)))</f>
      </c>
      <c r="C37" s="207">
        <f>IF($D37="","",VLOOKUP($D37,'[2]Si Qual Draw Prep'!$A$7:$P$70,16))</f>
      </c>
      <c r="D37" s="240"/>
      <c r="E37" s="189">
        <f>UPPER(IF($D37="","",VLOOKUP($D37,'[2]Si Qual Draw Prep'!$A$7:$P$70,2)))</f>
      </c>
      <c r="F37" s="189">
        <f>IF($D37="","",VLOOKUP($D37,'[2]Si Qual Draw Prep'!$A$7:$P$70,3))</f>
      </c>
      <c r="G37" s="189"/>
      <c r="H37" s="189">
        <f>IF($D37="","",VLOOKUP($D37,'[2]Si Qual Draw Prep'!$A$7:$P$70,4))</f>
      </c>
      <c r="I37" s="190"/>
      <c r="J37" s="191"/>
      <c r="K37" s="230"/>
      <c r="L37" s="202"/>
      <c r="M37" s="203"/>
      <c r="N37" s="228"/>
      <c r="O37" s="228"/>
      <c r="P37" s="192" t="s">
        <v>16</v>
      </c>
      <c r="Q37" s="241"/>
      <c r="R37" s="195"/>
      <c r="S37" s="239"/>
      <c r="T37" s="239"/>
    </row>
    <row r="38" spans="1:20" ht="15">
      <c r="A38" s="197"/>
      <c r="B38" s="178"/>
      <c r="C38" s="178"/>
      <c r="D38" s="178"/>
      <c r="E38" s="198"/>
      <c r="F38" s="219"/>
      <c r="G38" s="198"/>
      <c r="H38" s="221"/>
      <c r="I38" s="219" t="s">
        <v>110</v>
      </c>
      <c r="J38" s="235" t="s">
        <v>43</v>
      </c>
      <c r="K38" s="230"/>
      <c r="L38" s="202"/>
      <c r="M38" s="203"/>
      <c r="N38" s="254"/>
      <c r="O38" s="255"/>
      <c r="P38" s="227"/>
      <c r="Q38" s="241"/>
      <c r="R38" s="195"/>
      <c r="S38" s="239"/>
      <c r="T38" s="239"/>
    </row>
    <row r="39" spans="1:20" ht="15.75">
      <c r="A39" s="184" t="s">
        <v>111</v>
      </c>
      <c r="B39" s="186">
        <f>IF($D39="","",IF(VLOOKUP($D39,'[2]Si Qual Draw Prep'!$A$7:$P$70,15)="QA",,VLOOKUP($D39,'[2]Si Qual Draw Prep'!$A$7:$P$70,15)))</f>
      </c>
      <c r="C39" s="186" t="s">
        <v>10</v>
      </c>
      <c r="D39" s="187"/>
      <c r="E39" s="188">
        <f>UPPER(IF($D39="","",VLOOKUP($D39,'[2]Si Qual Draw Prep'!$A$7:$P$70,2)))</f>
      </c>
      <c r="F39" s="189">
        <f>IF($D39="","",VLOOKUP($D39,'[2]Si Qual Draw Prep'!$A$7:$P$70,3))</f>
      </c>
      <c r="G39" s="189"/>
      <c r="H39" s="189">
        <f>IF($D39="","",VLOOKUP($D39,'[2]Si Qual Draw Prep'!$A$7:$P$70,4))</f>
      </c>
      <c r="I39" s="190"/>
      <c r="J39" s="191"/>
      <c r="K39" s="182"/>
      <c r="L39" s="191"/>
      <c r="M39" s="182"/>
      <c r="N39" s="192"/>
      <c r="O39" s="193"/>
      <c r="P39" s="231"/>
      <c r="Q39" s="241"/>
      <c r="R39" s="195"/>
      <c r="S39" s="239"/>
      <c r="T39" s="239"/>
    </row>
    <row r="40" spans="1:20" ht="15">
      <c r="A40" s="197"/>
      <c r="B40" s="178"/>
      <c r="C40" s="178"/>
      <c r="D40" s="178" t="s">
        <v>112</v>
      </c>
      <c r="E40" s="198" t="s">
        <v>113</v>
      </c>
      <c r="F40" s="199"/>
      <c r="G40" s="200" t="s">
        <v>10</v>
      </c>
      <c r="H40" s="219"/>
      <c r="I40" s="201"/>
      <c r="J40" s="202"/>
      <c r="K40" s="203"/>
      <c r="L40" s="191"/>
      <c r="M40" s="182"/>
      <c r="N40" s="192"/>
      <c r="O40" s="193"/>
      <c r="P40" s="256"/>
      <c r="Q40" s="257"/>
      <c r="R40" s="195"/>
      <c r="S40" s="239"/>
      <c r="T40" s="239"/>
    </row>
    <row r="41" spans="1:20" ht="15">
      <c r="A41" s="197" t="s">
        <v>114</v>
      </c>
      <c r="B41" s="186">
        <f>IF($D41="","",IF(VLOOKUP($D41,'[2]Si Qual Draw Prep'!$A$7:$P$70,15)="QA",,VLOOKUP($D41,'[2]Si Qual Draw Prep'!$A$7:$P$70,15)))</f>
      </c>
      <c r="C41" s="186" t="s">
        <v>10</v>
      </c>
      <c r="D41" s="204"/>
      <c r="E41" s="186">
        <f>UPPER(IF($D41="","",VLOOKUP($D41,'[2]Si Qual Draw Prep'!$A$7:$P$70,2)))</f>
      </c>
      <c r="F41" s="205">
        <f>IF($D41="","",VLOOKUP($D41,'[2]Si Qual Draw Prep'!$A$7:$P$70,3))</f>
      </c>
      <c r="G41" s="206"/>
      <c r="H41" s="207">
        <f>IF($D41="","",VLOOKUP($D41,'[2]Si Qual Draw Prep'!$A$7:$P$70,4))</f>
      </c>
      <c r="I41" s="208"/>
      <c r="J41" s="209"/>
      <c r="K41" s="210"/>
      <c r="L41" s="191"/>
      <c r="M41" s="182"/>
      <c r="N41" s="192"/>
      <c r="O41" s="193"/>
      <c r="P41" s="192"/>
      <c r="Q41" s="241"/>
      <c r="R41" s="195"/>
      <c r="S41" s="239"/>
      <c r="T41" s="239"/>
    </row>
    <row r="42" spans="1:20" ht="15">
      <c r="A42" s="197"/>
      <c r="B42" s="178"/>
      <c r="C42" s="178"/>
      <c r="D42" s="211"/>
      <c r="E42" s="198"/>
      <c r="F42" s="219"/>
      <c r="G42" s="212" t="s">
        <v>115</v>
      </c>
      <c r="H42" s="199" t="s">
        <v>20</v>
      </c>
      <c r="I42" s="213"/>
      <c r="J42" s="214"/>
      <c r="K42" s="201" t="s">
        <v>81</v>
      </c>
      <c r="L42" s="202"/>
      <c r="M42" s="203"/>
      <c r="N42" s="192"/>
      <c r="O42" s="193"/>
      <c r="P42" s="192"/>
      <c r="Q42" s="241"/>
      <c r="R42" s="195"/>
      <c r="S42" s="239"/>
      <c r="T42" s="239"/>
    </row>
    <row r="43" spans="1:20" ht="15">
      <c r="A43" s="197"/>
      <c r="B43" s="207">
        <f>IF($D43="","",IF(VLOOKUP($D43,'[2]Si Qual Draw Prep'!$A$7:$P$70,15)="QA",,VLOOKUP($D43,'[2]Si Qual Draw Prep'!$A$7:$P$70,15)))</f>
      </c>
      <c r="C43" s="207">
        <f>IF($D43="","",VLOOKUP($D43,'[2]Si Qual Draw Prep'!$A$7:$P$70,16))</f>
      </c>
      <c r="D43" s="215"/>
      <c r="E43" s="207">
        <f>UPPER(IF($D43="","",VLOOKUP($D43,'[2]Si Qual Draw Prep'!$A$7:$P$70,2)))</f>
      </c>
      <c r="F43" s="207">
        <f>IF($D43="","",VLOOKUP($D43,'[2]Si Qual Draw Prep'!$A$7:$P$70,3))</f>
      </c>
      <c r="G43" s="216"/>
      <c r="H43" s="207">
        <f>IF($D43="","",VLOOKUP($D43,'[2]Si Qual Draw Prep'!$A$7:$P$70,4))</f>
      </c>
      <c r="I43" s="208"/>
      <c r="J43" s="217"/>
      <c r="K43" s="203"/>
      <c r="L43" s="209"/>
      <c r="M43" s="210"/>
      <c r="N43" s="192"/>
      <c r="O43" s="193"/>
      <c r="P43" s="192"/>
      <c r="Q43" s="241"/>
      <c r="R43" s="195"/>
      <c r="S43" s="239"/>
      <c r="T43" s="239"/>
    </row>
    <row r="44" spans="1:20" ht="15">
      <c r="A44" s="197"/>
      <c r="B44" s="178"/>
      <c r="C44" s="178"/>
      <c r="D44" s="218" t="s">
        <v>116</v>
      </c>
      <c r="E44" s="219" t="s">
        <v>117</v>
      </c>
      <c r="F44" s="200" t="s">
        <v>20</v>
      </c>
      <c r="G44" s="220"/>
      <c r="H44" s="219"/>
      <c r="I44" s="201"/>
      <c r="J44" s="217"/>
      <c r="K44" s="203"/>
      <c r="L44" s="214"/>
      <c r="M44" s="201"/>
      <c r="N44" s="192"/>
      <c r="O44" s="193"/>
      <c r="P44" s="192"/>
      <c r="Q44" s="241"/>
      <c r="R44" s="195"/>
      <c r="S44" s="239"/>
      <c r="T44" s="239"/>
    </row>
    <row r="45" spans="1:20" ht="15">
      <c r="A45" s="197"/>
      <c r="B45" s="207">
        <f>IF($D45="","",IF(VLOOKUP($D45,'[2]Si Qual Draw Prep'!$A$7:$P$70,15)="QA",,VLOOKUP($D45,'[2]Si Qual Draw Prep'!$A$7:$P$70,15)))</f>
      </c>
      <c r="C45" s="207">
        <f>IF($D45="","",VLOOKUP($D45,'[2]Si Qual Draw Prep'!$A$7:$P$70,16))</f>
      </c>
      <c r="D45" s="215"/>
      <c r="E45" s="207">
        <f>UPPER(IF($D45="","",VLOOKUP($D45,'[2]Si Qual Draw Prep'!$A$7:$P$70,2)))</f>
      </c>
      <c r="F45" s="207">
        <f>IF($D45="","",VLOOKUP($D45,'[2]Si Qual Draw Prep'!$A$7:$P$70,3))</f>
      </c>
      <c r="G45" s="207"/>
      <c r="H45" s="207">
        <f>IF($D45="","",VLOOKUP($D45,'[2]Si Qual Draw Prep'!$A$7:$P$70,4))</f>
      </c>
      <c r="I45" s="208"/>
      <c r="J45" s="217"/>
      <c r="K45" s="203"/>
      <c r="L45" s="221"/>
      <c r="M45" s="222" t="s">
        <v>118</v>
      </c>
      <c r="N45" s="223" t="s">
        <v>119</v>
      </c>
      <c r="O45" s="224"/>
      <c r="P45" s="192"/>
      <c r="Q45" s="241"/>
      <c r="R45" s="195"/>
      <c r="S45" s="239"/>
      <c r="T45" s="239"/>
    </row>
    <row r="46" spans="1:20" ht="15">
      <c r="A46" s="197"/>
      <c r="B46" s="178"/>
      <c r="C46" s="178"/>
      <c r="D46" s="211"/>
      <c r="E46" s="198"/>
      <c r="F46" s="219"/>
      <c r="G46" s="198"/>
      <c r="H46" s="219" t="s">
        <v>120</v>
      </c>
      <c r="I46" s="181"/>
      <c r="J46" s="226" t="s">
        <v>20</v>
      </c>
      <c r="K46" s="203"/>
      <c r="L46" s="214"/>
      <c r="M46" s="201" t="s">
        <v>81</v>
      </c>
      <c r="N46" s="227"/>
      <c r="O46" s="228"/>
      <c r="P46" s="225"/>
      <c r="Q46" s="241"/>
      <c r="R46" s="195"/>
      <c r="S46" s="239"/>
      <c r="T46" s="239"/>
    </row>
    <row r="47" spans="1:20" ht="15">
      <c r="A47" s="197" t="s">
        <v>121</v>
      </c>
      <c r="B47" s="186">
        <f>IF($D47="","",IF(VLOOKUP($D47,'[2]Si Qual Draw Prep'!$A$7:$P$70,15)="QA",,VLOOKUP($D47,'[2]Si Qual Draw Prep'!$A$7:$P$70,15)))</f>
      </c>
      <c r="C47" s="186" t="s">
        <v>34</v>
      </c>
      <c r="D47" s="204"/>
      <c r="E47" s="186">
        <f>UPPER(IF($D47="","",VLOOKUP($D47,'[2]Si Qual Draw Prep'!$A$7:$P$70,2)))</f>
      </c>
      <c r="F47" s="207">
        <f>IF($D47="","",VLOOKUP($D47,'[2]Si Qual Draw Prep'!$A$7:$P$70,3))</f>
      </c>
      <c r="G47" s="207"/>
      <c r="H47" s="207">
        <f>IF($D47="","",VLOOKUP($D47,'[2]Si Qual Draw Prep'!$A$7:$P$70,4))</f>
      </c>
      <c r="I47" s="208"/>
      <c r="J47" s="217" t="s">
        <v>15</v>
      </c>
      <c r="K47" s="230"/>
      <c r="L47" s="191"/>
      <c r="M47" s="203"/>
      <c r="N47" s="231"/>
      <c r="O47" s="228"/>
      <c r="P47" s="225"/>
      <c r="Q47" s="241"/>
      <c r="R47" s="195"/>
      <c r="S47" s="239"/>
      <c r="T47" s="239"/>
    </row>
    <row r="48" spans="1:20" ht="15">
      <c r="A48" s="197"/>
      <c r="B48" s="178"/>
      <c r="C48" s="178"/>
      <c r="D48" s="218" t="s">
        <v>122</v>
      </c>
      <c r="E48" s="198" t="s">
        <v>123</v>
      </c>
      <c r="F48" s="199" t="s">
        <v>34</v>
      </c>
      <c r="G48" s="200"/>
      <c r="H48" s="219"/>
      <c r="I48" s="201"/>
      <c r="J48" s="217"/>
      <c r="K48" s="230"/>
      <c r="L48" s="191"/>
      <c r="M48" s="203"/>
      <c r="N48" s="227"/>
      <c r="O48" s="228"/>
      <c r="P48" s="225"/>
      <c r="Q48" s="241"/>
      <c r="R48" s="195"/>
      <c r="S48" s="239"/>
      <c r="T48" s="239"/>
    </row>
    <row r="49" spans="1:20" ht="15">
      <c r="A49" s="197" t="s">
        <v>124</v>
      </c>
      <c r="B49" s="186">
        <f>IF($D49="","",IF(VLOOKUP($D49,'[2]Si Qual Draw Prep'!$A$7:$P$70,15)="QA",,VLOOKUP($D49,'[2]Si Qual Draw Prep'!$A$7:$P$70,15)))</f>
      </c>
      <c r="C49" s="186" t="s">
        <v>10</v>
      </c>
      <c r="D49" s="204"/>
      <c r="E49" s="186">
        <f>UPPER(IF($D49="","",VLOOKUP($D49,'[2]Si Qual Draw Prep'!$A$7:$P$70,2)))</f>
      </c>
      <c r="F49" s="205">
        <f>IF($D49="","",VLOOKUP($D49,'[2]Si Qual Draw Prep'!$A$7:$P$70,3))</f>
      </c>
      <c r="G49" s="206"/>
      <c r="H49" s="207">
        <f>IF($D49="","",VLOOKUP($D49,'[2]Si Qual Draw Prep'!$A$7:$P$70,4))</f>
      </c>
      <c r="I49" s="208"/>
      <c r="J49" s="232"/>
      <c r="K49" s="233"/>
      <c r="L49" s="191"/>
      <c r="M49" s="203"/>
      <c r="N49" s="227"/>
      <c r="O49" s="228"/>
      <c r="P49" s="225"/>
      <c r="Q49" s="241"/>
      <c r="R49" s="195"/>
      <c r="S49" s="239"/>
      <c r="T49" s="239"/>
    </row>
    <row r="50" spans="1:20" ht="15">
      <c r="A50" s="197"/>
      <c r="B50" s="178"/>
      <c r="C50" s="178"/>
      <c r="D50" s="211"/>
      <c r="E50" s="198"/>
      <c r="F50" s="219"/>
      <c r="G50" s="212" t="s">
        <v>125</v>
      </c>
      <c r="H50" s="199" t="s">
        <v>19</v>
      </c>
      <c r="I50" s="213"/>
      <c r="J50" s="234" t="s">
        <v>126</v>
      </c>
      <c r="K50" s="249" t="s">
        <v>127</v>
      </c>
      <c r="L50" s="235" t="s">
        <v>9</v>
      </c>
      <c r="M50" s="236"/>
      <c r="N50" s="227"/>
      <c r="O50" s="228"/>
      <c r="P50" s="225"/>
      <c r="Q50" s="241"/>
      <c r="R50" s="195"/>
      <c r="S50" s="239"/>
      <c r="T50" s="239"/>
    </row>
    <row r="51" spans="1:20" ht="15">
      <c r="A51" s="197"/>
      <c r="B51" s="207">
        <f>IF($D51="","",IF(VLOOKUP($D51,'[2]Si Qual Draw Prep'!$A$7:$P$70,15)="QA",,VLOOKUP($D51,'[2]Si Qual Draw Prep'!$A$7:$P$70,15)))</f>
      </c>
      <c r="C51" s="207">
        <f>IF($D51="","",VLOOKUP($D51,'[2]Si Qual Draw Prep'!$A$7:$P$70,16))</f>
      </c>
      <c r="D51" s="215"/>
      <c r="E51" s="207">
        <f>UPPER(IF($D51="","",VLOOKUP($D51,'[2]Si Qual Draw Prep'!$A$7:$P$70,2)))</f>
      </c>
      <c r="F51" s="207">
        <f>IF($D51="","",VLOOKUP($D51,'[2]Si Qual Draw Prep'!$A$7:$P$70,3))</f>
      </c>
      <c r="G51" s="216"/>
      <c r="H51" s="207">
        <v>30</v>
      </c>
      <c r="I51" s="208"/>
      <c r="J51" s="202"/>
      <c r="K51" s="230"/>
      <c r="L51" s="209" t="s">
        <v>15</v>
      </c>
      <c r="M51" s="210"/>
      <c r="N51" s="225"/>
      <c r="O51" s="228"/>
      <c r="P51" s="225"/>
      <c r="Q51" s="241"/>
      <c r="R51" s="195"/>
      <c r="S51" s="239"/>
      <c r="T51" s="239"/>
    </row>
    <row r="52" spans="1:20" ht="15">
      <c r="A52" s="197"/>
      <c r="B52" s="178"/>
      <c r="C52" s="178"/>
      <c r="D52" s="258" t="s">
        <v>128</v>
      </c>
      <c r="E52" s="219" t="s">
        <v>129</v>
      </c>
      <c r="F52" s="200" t="s">
        <v>19</v>
      </c>
      <c r="G52" s="220"/>
      <c r="H52" s="219"/>
      <c r="I52" s="201"/>
      <c r="J52" s="202"/>
      <c r="K52" s="230"/>
      <c r="L52" s="214"/>
      <c r="M52" s="201"/>
      <c r="N52" s="225"/>
      <c r="O52" s="228"/>
      <c r="P52" s="237" t="s">
        <v>119</v>
      </c>
      <c r="Q52" s="252"/>
      <c r="R52" s="195"/>
      <c r="S52" s="239"/>
      <c r="T52" s="239"/>
    </row>
    <row r="53" spans="1:20" ht="15.75">
      <c r="A53" s="184"/>
      <c r="B53" s="207">
        <f>IF($D53="","",IF(VLOOKUP($D53,'[2]Si Qual Draw Prep'!$A$7:$P$70,15)="QA",,VLOOKUP($D53,'[2]Si Qual Draw Prep'!$A$7:$P$70,15)))</f>
      </c>
      <c r="C53" s="207">
        <f>IF($D53="","",VLOOKUP($D53,'[2]Si Qual Draw Prep'!$A$7:$P$70,16))</f>
      </c>
      <c r="D53" s="240"/>
      <c r="E53" s="189">
        <f>UPPER(IF($D53="","",VLOOKUP($D53,'[2]Si Qual Draw Prep'!$A$7:$P$70,2)))</f>
      </c>
      <c r="F53" s="189">
        <f>IF($D53="","",VLOOKUP($D53,'[2]Si Qual Draw Prep'!$A$7:$P$70,3))</f>
      </c>
      <c r="G53" s="189"/>
      <c r="H53" s="189">
        <f>IF($D53="","",VLOOKUP($D53,'[2]Si Qual Draw Prep'!$A$7:$P$70,4))</f>
      </c>
      <c r="I53" s="190"/>
      <c r="J53" s="191"/>
      <c r="K53" s="230"/>
      <c r="L53" s="202"/>
      <c r="M53" s="203"/>
      <c r="N53" s="225" t="s">
        <v>130</v>
      </c>
      <c r="O53" s="228"/>
      <c r="P53" s="225" t="s">
        <v>16</v>
      </c>
      <c r="Q53" s="228"/>
      <c r="R53" s="195"/>
      <c r="S53" s="239"/>
      <c r="T53" s="196"/>
    </row>
    <row r="54" spans="1:20" ht="15.75">
      <c r="A54" s="197"/>
      <c r="B54" s="178"/>
      <c r="C54" s="178"/>
      <c r="D54" s="178"/>
      <c r="E54" s="242"/>
      <c r="F54" s="243"/>
      <c r="G54" s="242"/>
      <c r="H54" s="221"/>
      <c r="I54" s="219" t="s">
        <v>131</v>
      </c>
      <c r="J54" s="235" t="s">
        <v>9</v>
      </c>
      <c r="K54" s="230"/>
      <c r="L54" s="202"/>
      <c r="M54" s="203"/>
      <c r="N54" s="244"/>
      <c r="O54" s="245"/>
      <c r="P54" s="225"/>
      <c r="Q54" s="228"/>
      <c r="R54" s="195"/>
      <c r="S54" s="196"/>
      <c r="T54" s="196"/>
    </row>
    <row r="55" spans="1:20" ht="15.75">
      <c r="A55" s="184" t="s">
        <v>132</v>
      </c>
      <c r="B55" s="186">
        <f>IF($D55="","",IF(VLOOKUP($D55,'[2]Si Qual Draw Prep'!$A$7:$P$70,15)="QA",,VLOOKUP($D55,'[2]Si Qual Draw Prep'!$A$7:$P$70,15)))</f>
      </c>
      <c r="C55" s="186" t="s">
        <v>10</v>
      </c>
      <c r="D55" s="187"/>
      <c r="E55" s="188">
        <f>UPPER(IF($D55="","",VLOOKUP($D55,'[2]Si Qual Draw Prep'!$A$7:$P$70,2)))</f>
      </c>
      <c r="F55" s="189">
        <f>IF($D55="","",VLOOKUP($D55,'[2]Si Qual Draw Prep'!$A$7:$P$70,3))</f>
      </c>
      <c r="G55" s="189"/>
      <c r="H55" s="189">
        <f>IF($D55="","",VLOOKUP($D55,'[2]Si Qual Draw Prep'!$A$7:$P$70,4))</f>
      </c>
      <c r="I55" s="190"/>
      <c r="J55" s="191"/>
      <c r="K55" s="182"/>
      <c r="L55" s="191"/>
      <c r="M55" s="182"/>
      <c r="N55" s="225"/>
      <c r="O55" s="228"/>
      <c r="P55" s="225"/>
      <c r="Q55" s="193"/>
      <c r="R55" s="195"/>
      <c r="S55" s="196"/>
      <c r="T55" s="196"/>
    </row>
    <row r="56" spans="1:20" ht="15">
      <c r="A56" s="197"/>
      <c r="B56" s="178"/>
      <c r="C56" s="178"/>
      <c r="D56" s="178" t="s">
        <v>133</v>
      </c>
      <c r="E56" s="198" t="s">
        <v>134</v>
      </c>
      <c r="F56" s="199"/>
      <c r="G56" s="200" t="s">
        <v>10</v>
      </c>
      <c r="H56" s="219"/>
      <c r="I56" s="201"/>
      <c r="J56" s="202"/>
      <c r="K56" s="203"/>
      <c r="L56" s="191"/>
      <c r="M56" s="182"/>
      <c r="N56" s="225"/>
      <c r="O56" s="228"/>
      <c r="P56" s="225"/>
      <c r="Q56" s="193"/>
      <c r="R56" s="195"/>
      <c r="S56" s="196"/>
      <c r="T56" s="196"/>
    </row>
    <row r="57" spans="1:20" ht="15">
      <c r="A57" s="197" t="s">
        <v>135</v>
      </c>
      <c r="B57" s="186">
        <f>IF($D57="","",IF(VLOOKUP($D57,'[2]Si Qual Draw Prep'!$A$7:$P$70,15)="QA",,VLOOKUP($D57,'[2]Si Qual Draw Prep'!$A$7:$P$70,15)))</f>
      </c>
      <c r="C57" s="186" t="s">
        <v>10</v>
      </c>
      <c r="D57" s="204"/>
      <c r="E57" s="186">
        <f>UPPER(IF($D57="","",VLOOKUP($D57,'[2]Si Qual Draw Prep'!$A$7:$P$70,2)))</f>
      </c>
      <c r="F57" s="205">
        <f>IF($D57="","",VLOOKUP($D57,'[2]Si Qual Draw Prep'!$A$7:$P$70,3))</f>
      </c>
      <c r="G57" s="206"/>
      <c r="H57" s="207">
        <f>IF($D57="","",VLOOKUP($D57,'[2]Si Qual Draw Prep'!$A$7:$P$70,4))</f>
      </c>
      <c r="I57" s="208"/>
      <c r="J57" s="209"/>
      <c r="K57" s="210"/>
      <c r="L57" s="191"/>
      <c r="M57" s="182"/>
      <c r="N57" s="225"/>
      <c r="O57" s="228"/>
      <c r="P57" s="225"/>
      <c r="Q57" s="193"/>
      <c r="R57" s="195"/>
      <c r="S57" s="196"/>
      <c r="T57" s="196"/>
    </row>
    <row r="58" spans="1:20" ht="15">
      <c r="A58" s="197"/>
      <c r="B58" s="178"/>
      <c r="C58" s="178"/>
      <c r="D58" s="211"/>
      <c r="E58" s="198"/>
      <c r="F58" s="219"/>
      <c r="G58" s="212" t="s">
        <v>136</v>
      </c>
      <c r="H58" s="200" t="s">
        <v>17</v>
      </c>
      <c r="I58" s="213"/>
      <c r="J58" s="214"/>
      <c r="K58" s="201" t="s">
        <v>81</v>
      </c>
      <c r="L58" s="202"/>
      <c r="M58" s="203"/>
      <c r="N58" s="225"/>
      <c r="O58" s="228"/>
      <c r="P58" s="225"/>
      <c r="Q58" s="193"/>
      <c r="R58" s="195"/>
      <c r="S58" s="196"/>
      <c r="T58" s="196"/>
    </row>
    <row r="59" spans="1:20" ht="15">
      <c r="A59" s="197"/>
      <c r="B59" s="207">
        <f>IF($D59="","",IF(VLOOKUP($D59,'[2]Si Qual Draw Prep'!$A$7:$P$70,15)="QA",,VLOOKUP($D59,'[2]Si Qual Draw Prep'!$A$7:$P$70,15)))</f>
      </c>
      <c r="C59" s="207">
        <f>IF($D59="","",VLOOKUP($D59,'[2]Si Qual Draw Prep'!$A$7:$P$70,16))</f>
      </c>
      <c r="D59" s="215"/>
      <c r="E59" s="207">
        <f>UPPER(IF($D59="","",VLOOKUP($D59,'[2]Si Qual Draw Prep'!$A$7:$P$70,2)))</f>
      </c>
      <c r="F59" s="207">
        <f>IF($D59="","",VLOOKUP($D59,'[2]Si Qual Draw Prep'!$A$7:$P$70,3))</f>
      </c>
      <c r="G59" s="216"/>
      <c r="H59" s="207"/>
      <c r="I59" s="208"/>
      <c r="J59" s="217"/>
      <c r="K59" s="203"/>
      <c r="L59" s="209" t="s">
        <v>137</v>
      </c>
      <c r="M59" s="210"/>
      <c r="N59" s="199" t="s">
        <v>17</v>
      </c>
      <c r="O59" s="224"/>
      <c r="P59" s="225"/>
      <c r="Q59" s="193"/>
      <c r="R59" s="192"/>
      <c r="S59" s="196"/>
      <c r="T59" s="196"/>
    </row>
    <row r="60" spans="1:20" ht="15">
      <c r="A60" s="197"/>
      <c r="B60" s="178"/>
      <c r="C60" s="178"/>
      <c r="D60" s="259" t="s">
        <v>138</v>
      </c>
      <c r="E60" s="219" t="s">
        <v>139</v>
      </c>
      <c r="F60" s="200" t="s">
        <v>17</v>
      </c>
      <c r="G60" s="220"/>
      <c r="H60" s="219"/>
      <c r="I60" s="201"/>
      <c r="J60" s="217"/>
      <c r="K60" s="203"/>
      <c r="L60" s="214"/>
      <c r="M60" s="201"/>
      <c r="N60" s="225" t="s">
        <v>16</v>
      </c>
      <c r="O60" s="228"/>
      <c r="P60" s="192"/>
      <c r="Q60" s="193"/>
      <c r="R60" s="195"/>
      <c r="S60" s="196"/>
      <c r="T60" s="196"/>
    </row>
    <row r="61" spans="1:20" ht="15">
      <c r="A61" s="197"/>
      <c r="B61" s="207">
        <f>IF($D61="","",IF(VLOOKUP($D61,'[2]Si Qual Draw Prep'!$A$7:$P$70,15)="QA",,VLOOKUP($D61,'[2]Si Qual Draw Prep'!$A$7:$P$70,15)))</f>
      </c>
      <c r="C61" s="207">
        <f>IF($D61="","",VLOOKUP($D61,'[2]Si Qual Draw Prep'!$A$7:$P$70,16))</f>
      </c>
      <c r="D61" s="215"/>
      <c r="E61" s="207">
        <f>UPPER(IF($D61="","",VLOOKUP($D61,'[2]Si Qual Draw Prep'!$A$7:$P$70,2)))</f>
      </c>
      <c r="F61" s="207">
        <f>IF($D61="","",VLOOKUP($D61,'[2]Si Qual Draw Prep'!$A$7:$P$70,3))</f>
      </c>
      <c r="G61" s="207"/>
      <c r="H61" s="207">
        <f>IF($D61="","",VLOOKUP($D61,'[2]Si Qual Draw Prep'!$A$7:$P$70,4))</f>
      </c>
      <c r="I61" s="208"/>
      <c r="J61" s="217"/>
      <c r="K61" s="182"/>
      <c r="L61" s="202"/>
      <c r="M61" s="203"/>
      <c r="N61" s="225"/>
      <c r="O61" s="228"/>
      <c r="P61" s="192"/>
      <c r="Q61" s="193"/>
      <c r="R61" s="195"/>
      <c r="S61" s="196"/>
      <c r="T61" s="196"/>
    </row>
    <row r="62" spans="1:20" ht="15">
      <c r="A62" s="197"/>
      <c r="B62" s="178"/>
      <c r="C62" s="178"/>
      <c r="D62" s="211"/>
      <c r="E62" s="198"/>
      <c r="F62" s="219"/>
      <c r="G62" s="219"/>
      <c r="H62" s="219" t="s">
        <v>140</v>
      </c>
      <c r="I62" s="181"/>
      <c r="J62" s="199" t="s">
        <v>17</v>
      </c>
      <c r="K62" s="182"/>
      <c r="L62" s="214"/>
      <c r="M62" s="201" t="s">
        <v>81</v>
      </c>
      <c r="N62" s="225"/>
      <c r="O62" s="228"/>
      <c r="P62" s="192"/>
      <c r="Q62" s="193"/>
      <c r="R62" s="195"/>
      <c r="S62" s="196"/>
      <c r="T62" s="196"/>
    </row>
    <row r="63" spans="1:20" ht="15">
      <c r="A63" s="197" t="s">
        <v>141</v>
      </c>
      <c r="B63" s="186">
        <f>IF($D63="","",IF(VLOOKUP($D63,'[2]Si Qual Draw Prep'!$A$7:$P$70,15)="QA",,VLOOKUP($D63,'[2]Si Qual Draw Prep'!$A$7:$P$70,15)))</f>
      </c>
      <c r="C63" s="186" t="s">
        <v>47</v>
      </c>
      <c r="D63" s="204"/>
      <c r="E63" s="186">
        <f>UPPER(IF($D63="","",VLOOKUP($D63,'[2]Si Qual Draw Prep'!$A$7:$P$70,2)))</f>
      </c>
      <c r="F63" s="207">
        <f>IF($D63="","",VLOOKUP($D63,'[2]Si Qual Draw Prep'!$A$7:$P$70,3))</f>
      </c>
      <c r="G63" s="207"/>
      <c r="H63" s="207">
        <f>IF($D63="","",VLOOKUP($D63,'[2]Si Qual Draw Prep'!$A$7:$P$70,4))</f>
      </c>
      <c r="I63" s="208"/>
      <c r="J63" s="229" t="s">
        <v>22</v>
      </c>
      <c r="K63" s="230"/>
      <c r="L63" s="191"/>
      <c r="M63" s="203"/>
      <c r="N63" s="248"/>
      <c r="O63" s="228"/>
      <c r="P63" s="192"/>
      <c r="Q63" s="193"/>
      <c r="R63" s="195"/>
      <c r="S63" s="196"/>
      <c r="T63" s="196"/>
    </row>
    <row r="64" spans="1:20" ht="15">
      <c r="A64" s="197"/>
      <c r="B64" s="178"/>
      <c r="C64" s="178"/>
      <c r="D64" s="218" t="s">
        <v>142</v>
      </c>
      <c r="E64" s="198" t="s">
        <v>143</v>
      </c>
      <c r="F64" s="199" t="s">
        <v>47</v>
      </c>
      <c r="G64" s="200"/>
      <c r="H64" s="219"/>
      <c r="I64" s="201"/>
      <c r="J64" s="217"/>
      <c r="K64" s="230"/>
      <c r="L64" s="191"/>
      <c r="M64" s="203"/>
      <c r="N64" s="225"/>
      <c r="O64" s="228"/>
      <c r="P64" s="192"/>
      <c r="Q64" s="193"/>
      <c r="R64" s="195"/>
      <c r="S64" s="196"/>
      <c r="T64" s="196"/>
    </row>
    <row r="65" spans="1:20" ht="15">
      <c r="A65" s="197" t="s">
        <v>144</v>
      </c>
      <c r="B65" s="186">
        <f>IF($D65="","",IF(VLOOKUP($D65,'[2]Si Qual Draw Prep'!$A$7:$P$70,15)="QA",,VLOOKUP($D65,'[2]Si Qual Draw Prep'!$A$7:$P$70,15)))</f>
      </c>
      <c r="C65" s="186" t="s">
        <v>10</v>
      </c>
      <c r="D65" s="204"/>
      <c r="E65" s="186">
        <f>UPPER(IF($D65="","",VLOOKUP($D65,'[2]Si Qual Draw Prep'!$A$7:$P$70,2)))</f>
      </c>
      <c r="F65" s="205">
        <f>IF($D65="","",VLOOKUP($D65,'[2]Si Qual Draw Prep'!$A$7:$P$70,3))</f>
      </c>
      <c r="G65" s="206"/>
      <c r="H65" s="207">
        <f>IF($D65="","",VLOOKUP($D65,'[2]Si Qual Draw Prep'!$A$7:$P$70,4))</f>
      </c>
      <c r="I65" s="208"/>
      <c r="J65" s="232"/>
      <c r="K65" s="233"/>
      <c r="L65" s="191"/>
      <c r="M65" s="203"/>
      <c r="N65" s="225"/>
      <c r="O65" s="228"/>
      <c r="P65" s="192"/>
      <c r="Q65" s="193"/>
      <c r="R65" s="195"/>
      <c r="S65" s="196"/>
      <c r="T65" s="196"/>
    </row>
    <row r="66" spans="1:20" ht="15">
      <c r="A66" s="197"/>
      <c r="B66" s="178"/>
      <c r="C66" s="178"/>
      <c r="D66" s="211"/>
      <c r="E66" s="198"/>
      <c r="F66" s="219"/>
      <c r="G66" s="212" t="s">
        <v>145</v>
      </c>
      <c r="H66" s="199" t="s">
        <v>12</v>
      </c>
      <c r="I66" s="213"/>
      <c r="J66" s="234" t="s">
        <v>146</v>
      </c>
      <c r="K66" s="199" t="s">
        <v>17</v>
      </c>
      <c r="L66" s="235"/>
      <c r="M66" s="236"/>
      <c r="N66" s="260" t="s">
        <v>3</v>
      </c>
      <c r="O66" s="261"/>
      <c r="P66" s="262"/>
      <c r="Q66" s="263"/>
      <c r="T66" s="196"/>
    </row>
    <row r="67" spans="1:20" ht="15">
      <c r="A67" s="197"/>
      <c r="B67" s="207">
        <f>IF($D67="","",IF(VLOOKUP($D67,'[2]Si Qual Draw Prep'!$A$7:$P$70,15)="QA",,VLOOKUP($D67,'[2]Si Qual Draw Prep'!$A$7:$P$70,15)))</f>
      </c>
      <c r="C67" s="207">
        <f>IF($D67="","",VLOOKUP($D67,'[2]Si Qual Draw Prep'!$A$7:$P$70,16))</f>
      </c>
      <c r="D67" s="215"/>
      <c r="E67" s="207">
        <f>UPPER(IF($D67="","",VLOOKUP($D67,'[2]Si Qual Draw Prep'!$A$7:$P$70,2)))</f>
      </c>
      <c r="F67" s="207">
        <f>IF($D67="","",VLOOKUP($D67,'[2]Si Qual Draw Prep'!$A$7:$P$70,3))</f>
      </c>
      <c r="G67" s="216"/>
      <c r="H67" s="207" t="s">
        <v>147</v>
      </c>
      <c r="I67" s="208"/>
      <c r="J67" s="202"/>
      <c r="K67" s="230"/>
      <c r="L67" s="209" t="s">
        <v>16</v>
      </c>
      <c r="M67" s="210"/>
      <c r="N67" s="264"/>
      <c r="O67" s="265"/>
      <c r="P67" s="266"/>
      <c r="Q67" s="267"/>
      <c r="T67" s="196"/>
    </row>
    <row r="68" spans="1:20" ht="15">
      <c r="A68" s="197"/>
      <c r="B68" s="178"/>
      <c r="C68" s="178"/>
      <c r="D68" s="259" t="s">
        <v>148</v>
      </c>
      <c r="E68" s="219" t="s">
        <v>149</v>
      </c>
      <c r="F68" s="200" t="s">
        <v>12</v>
      </c>
      <c r="G68" s="220"/>
      <c r="H68" s="219"/>
      <c r="I68" s="201"/>
      <c r="J68" s="202"/>
      <c r="K68" s="230"/>
      <c r="L68" s="214"/>
      <c r="M68" s="201"/>
      <c r="N68" s="268"/>
      <c r="O68" s="269"/>
      <c r="P68" s="270"/>
      <c r="Q68" s="271"/>
      <c r="T68" s="196"/>
    </row>
    <row r="69" spans="1:20" ht="15.75">
      <c r="A69" s="184"/>
      <c r="B69" s="207">
        <f>IF($D69="","",IF(VLOOKUP($D69,'[2]Si Qual Draw Prep'!$A$7:$P$70,15)="QA",,VLOOKUP($D69,'[2]Si Qual Draw Prep'!$A$7:$P$70,15)))</f>
      </c>
      <c r="C69" s="207">
        <f>IF($D69="","",VLOOKUP($D69,'[2]Si Qual Draw Prep'!$A$7:$P$70,16))</f>
      </c>
      <c r="D69" s="240"/>
      <c r="E69" s="189">
        <f>UPPER(IF($D69="","",VLOOKUP($D69,'[2]Si Qual Draw Prep'!$A$7:$P$70,2)))</f>
      </c>
      <c r="F69" s="189">
        <f>IF($D69="","",VLOOKUP($D69,'[2]Si Qual Draw Prep'!$A$7:$P$70,3))</f>
      </c>
      <c r="G69" s="189"/>
      <c r="H69" s="221"/>
      <c r="I69" s="189" t="s">
        <v>150</v>
      </c>
      <c r="J69" s="272" t="s">
        <v>23</v>
      </c>
      <c r="K69" s="230"/>
      <c r="L69" s="202"/>
      <c r="M69" s="203"/>
      <c r="N69" s="273" t="s">
        <v>64</v>
      </c>
      <c r="O69" s="274"/>
      <c r="P69" s="275"/>
      <c r="Q69" s="276"/>
      <c r="T69" s="196"/>
    </row>
    <row r="70" spans="1:20" ht="15">
      <c r="A70" s="277"/>
      <c r="B70" s="278"/>
      <c r="C70" s="278"/>
      <c r="D70" s="278"/>
      <c r="E70" s="202"/>
      <c r="F70" s="202"/>
      <c r="G70" s="202"/>
      <c r="H70" s="202"/>
      <c r="I70" s="208"/>
      <c r="J70" s="202"/>
      <c r="K70" s="203"/>
      <c r="L70" s="202"/>
      <c r="M70" s="203"/>
      <c r="N70" s="202"/>
      <c r="O70" s="203"/>
      <c r="P70" s="202"/>
      <c r="Q70" s="203"/>
      <c r="R70" s="279"/>
      <c r="S70" s="280"/>
      <c r="T70" s="280"/>
    </row>
    <row r="71" spans="1:20" ht="15.75">
      <c r="A71" s="281"/>
      <c r="B71" s="282"/>
      <c r="C71" s="281"/>
      <c r="D71" s="283"/>
      <c r="E71" s="282"/>
      <c r="F71" s="281"/>
      <c r="G71" s="283"/>
      <c r="H71" s="283"/>
      <c r="I71" s="281"/>
      <c r="J71" s="284"/>
      <c r="K71" s="285"/>
      <c r="L71" s="282"/>
      <c r="M71" s="285"/>
      <c r="N71" s="282"/>
      <c r="O71" s="285"/>
      <c r="P71" s="286"/>
      <c r="Q71" s="287"/>
      <c r="R71" s="288"/>
      <c r="S71" s="288"/>
      <c r="T71" s="288"/>
    </row>
    <row r="72" spans="1:20" ht="12.75">
      <c r="A72" s="289"/>
      <c r="B72" s="290"/>
      <c r="C72" s="290"/>
      <c r="D72" s="291"/>
      <c r="E72" s="292"/>
      <c r="F72" s="291"/>
      <c r="G72" s="292"/>
      <c r="H72" s="289"/>
      <c r="I72" s="293"/>
      <c r="J72" s="289"/>
      <c r="K72" s="287"/>
      <c r="L72" s="289"/>
      <c r="M72" s="287"/>
      <c r="N72" s="294"/>
      <c r="O72" s="287"/>
      <c r="P72" s="289"/>
      <c r="Q72" s="287"/>
      <c r="R72" s="288"/>
      <c r="S72" s="288"/>
      <c r="T72" s="288"/>
    </row>
    <row r="73" spans="1:20" ht="12.75">
      <c r="A73" s="289"/>
      <c r="B73" s="290"/>
      <c r="C73" s="290"/>
      <c r="D73" s="291"/>
      <c r="E73" s="292"/>
      <c r="F73" s="291"/>
      <c r="G73" s="292"/>
      <c r="H73" s="289"/>
      <c r="I73" s="293"/>
      <c r="J73" s="289"/>
      <c r="K73" s="287"/>
      <c r="L73" s="289"/>
      <c r="M73" s="287"/>
      <c r="N73" s="289"/>
      <c r="O73" s="287"/>
      <c r="P73" s="289"/>
      <c r="Q73" s="287"/>
      <c r="R73" s="288"/>
      <c r="S73" s="288"/>
      <c r="T73" s="288"/>
    </row>
    <row r="74" spans="1:20" ht="1.5" customHeight="1">
      <c r="A74" s="289"/>
      <c r="B74" s="290"/>
      <c r="C74" s="290"/>
      <c r="D74" s="295"/>
      <c r="E74" s="296">
        <f>IF(D$39=3,E$39,IF(D$116=3,E$116,""))</f>
      </c>
      <c r="F74" s="295"/>
      <c r="G74" s="296">
        <f>IF(F$21=11,G$21,IF(F$23=11,G$23,IF(F$53=11,G$53,IF(F$55=11,G$55,IF(F$100=11,G$100,IF(F$102=11,G$102,IF(F$132=11,G$132,IF(F$134=11,G$134,""))))))))</f>
      </c>
      <c r="H74" s="297"/>
      <c r="I74" s="293"/>
      <c r="J74" s="289"/>
      <c r="K74" s="287"/>
      <c r="L74" s="289"/>
      <c r="M74" s="287"/>
      <c r="N74" s="270"/>
      <c r="O74" s="269"/>
      <c r="P74" s="270"/>
      <c r="Q74" s="269"/>
      <c r="R74" s="298"/>
      <c r="S74" s="288"/>
      <c r="T74" s="288"/>
    </row>
    <row r="75" spans="1:20" ht="12.75">
      <c r="A75" s="294"/>
      <c r="B75" s="290"/>
      <c r="C75" s="290"/>
      <c r="D75" s="295"/>
      <c r="E75" s="296">
        <f>IF(D$39=4,E$39,IF(D$116=4,E$116,""))</f>
      </c>
      <c r="F75" s="295"/>
      <c r="G75" s="296">
        <f>IF(F$21=12,G$21,IF(F$23=12,G$23,IF(F$53=12,G$53,IF(F$55=12,G$55,IF(F$100=12,G$100,IF(F$102=12,G$102,IF(F$132=12,G$132,IF(F$134=12,G$134,""))))))))</f>
      </c>
      <c r="H75" s="297"/>
      <c r="I75" s="293"/>
      <c r="J75" s="289"/>
      <c r="K75" s="287"/>
      <c r="L75" s="289"/>
      <c r="M75" s="287"/>
      <c r="N75" s="289"/>
      <c r="O75" s="269"/>
      <c r="P75" s="270"/>
      <c r="Q75" s="269"/>
      <c r="R75" s="288"/>
      <c r="S75" s="288"/>
      <c r="T75" s="288"/>
    </row>
    <row r="76" spans="1:20" ht="12.75">
      <c r="A76" s="289"/>
      <c r="B76" s="290"/>
      <c r="C76" s="290"/>
      <c r="D76" s="295"/>
      <c r="E76" s="296">
        <f>IF(D$37=5,E$37,IF(D$69=5,E$69,IF(D$86=5,E$86,IF(D$118=5,E$118,""))))</f>
      </c>
      <c r="F76" s="291"/>
      <c r="G76" s="292"/>
      <c r="H76" s="289"/>
      <c r="I76" s="293"/>
      <c r="J76" s="289"/>
      <c r="K76" s="287"/>
      <c r="L76" s="289"/>
      <c r="M76" s="287"/>
      <c r="N76" s="299"/>
      <c r="O76" s="287"/>
      <c r="P76" s="289"/>
      <c r="Q76" s="287"/>
      <c r="R76" s="300"/>
      <c r="S76" s="288"/>
      <c r="T76" s="288"/>
    </row>
    <row r="77" spans="1:20" ht="12.75">
      <c r="A77" s="289"/>
      <c r="B77" s="290"/>
      <c r="C77" s="290"/>
      <c r="D77" s="295"/>
      <c r="E77" s="296">
        <f>IF(D$37=6,E$37,IF(D$69=6,E$69,IF(D$86=6,E$86,IF(D$118=6,E$118,""))))</f>
      </c>
      <c r="F77" s="291"/>
      <c r="G77" s="292"/>
      <c r="H77" s="289"/>
      <c r="I77" s="293"/>
      <c r="J77" s="289"/>
      <c r="K77" s="287"/>
      <c r="L77" s="289"/>
      <c r="M77" s="287"/>
      <c r="N77" s="289"/>
      <c r="O77" s="287"/>
      <c r="P77" s="289"/>
      <c r="Q77" s="287"/>
      <c r="R77" s="300"/>
      <c r="S77" s="288"/>
      <c r="T77" s="288"/>
    </row>
    <row r="78" spans="1:20" ht="12.75">
      <c r="A78" s="289"/>
      <c r="B78" s="290"/>
      <c r="C78" s="290"/>
      <c r="D78" s="295"/>
      <c r="E78" s="296">
        <f>IF(D$37=7,E$37,IF(D$69=7,E$69,IF(D$86=7,E$86,IF(D$118=7,E$118,""))))</f>
      </c>
      <c r="F78" s="291"/>
      <c r="G78" s="292"/>
      <c r="H78" s="289"/>
      <c r="I78" s="293"/>
      <c r="J78" s="289"/>
      <c r="K78" s="287"/>
      <c r="L78" s="289"/>
      <c r="M78" s="287"/>
      <c r="N78" s="289"/>
      <c r="O78" s="287"/>
      <c r="P78" s="289"/>
      <c r="Q78" s="287"/>
      <c r="R78" s="300"/>
      <c r="S78" s="288"/>
      <c r="T78" s="288"/>
    </row>
    <row r="79" spans="1:20" ht="15.75">
      <c r="A79" s="301"/>
      <c r="B79" s="302"/>
      <c r="C79" s="302"/>
      <c r="D79" s="295"/>
      <c r="E79" s="303">
        <f>IF(D$37=8,E$37,IF(D$69=8,E$69,IF(D$86=8,E$86,IF(D$118=8,E$118,""))))</f>
      </c>
      <c r="F79" s="291"/>
      <c r="G79" s="292"/>
      <c r="H79" s="289"/>
      <c r="I79" s="293"/>
      <c r="J79" s="289"/>
      <c r="K79" s="287"/>
      <c r="L79" s="289"/>
      <c r="M79" s="287"/>
      <c r="N79" s="304"/>
      <c r="O79" s="287"/>
      <c r="P79" s="289"/>
      <c r="Q79" s="287"/>
      <c r="R79" s="300"/>
      <c r="S79" s="288"/>
      <c r="T79" s="288"/>
    </row>
    <row r="80" spans="6:19" ht="12.75"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</row>
    <row r="81" spans="6:19" ht="12.75"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</row>
    <row r="82" spans="6:19" ht="12.75"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</row>
    <row r="83" spans="6:19" ht="12.75"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</row>
    <row r="84" spans="6:19" ht="12.75"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</row>
    <row r="85" spans="6:19" ht="12.75"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</row>
    <row r="86" spans="6:19" ht="12.75"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</row>
    <row r="87" spans="6:19" ht="12.75"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</row>
    <row r="88" spans="6:19" ht="12.75"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</row>
    <row r="89" spans="6:19" ht="12.75"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</row>
    <row r="90" spans="6:19" ht="12.75"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</row>
    <row r="91" spans="6:19" ht="12.75"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</row>
    <row r="92" spans="6:19" ht="12.75"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</row>
    <row r="93" spans="6:19" ht="12.75"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</row>
    <row r="94" spans="6:19" ht="12.75"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</row>
    <row r="95" spans="6:19" ht="12.75"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</row>
    <row r="96" spans="6:19" ht="12.75"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</row>
    <row r="97" spans="6:19" ht="12.75"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</row>
    <row r="98" spans="6:19" ht="12.75"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</row>
    <row r="99" spans="6:19" ht="12.75"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</row>
    <row r="100" spans="6:19" ht="12.75"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</row>
    <row r="101" spans="6:19" ht="12.75"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</row>
    <row r="102" spans="6:19" ht="12.75"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</row>
    <row r="103" spans="6:19" ht="12.75"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</row>
    <row r="104" spans="6:19" ht="12.75"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</row>
    <row r="105" spans="6:19" ht="12.75"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</row>
    <row r="106" spans="6:19" ht="12.75"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</row>
    <row r="107" spans="6:19" ht="12.75"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</row>
    <row r="108" spans="6:19" ht="12.75"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</row>
    <row r="109" spans="6:19" ht="12.75"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</row>
    <row r="110" spans="6:19" ht="12.75"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</row>
    <row r="111" spans="6:19" ht="12.75"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</row>
    <row r="112" spans="6:19" ht="12.75"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</row>
    <row r="113" spans="6:19" ht="12.75"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</row>
    <row r="114" spans="6:19" ht="12.75"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</row>
    <row r="115" spans="6:19" ht="12.75"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</row>
    <row r="116" spans="6:19" ht="12.75"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</row>
    <row r="117" spans="6:19" ht="12.75"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</row>
    <row r="118" spans="6:19" ht="12.75"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</row>
    <row r="119" spans="6:19" ht="12.75"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</row>
    <row r="120" spans="6:19" ht="12.75"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</row>
    <row r="121" spans="6:19" ht="12.75"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</row>
    <row r="122" spans="6:19" ht="12.75"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</row>
    <row r="123" spans="6:19" ht="12.75"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</row>
    <row r="124" spans="6:19" ht="12.75"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</row>
    <row r="125" spans="6:19" ht="12.75"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</row>
    <row r="126" spans="6:19" ht="12.75"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</row>
    <row r="127" spans="6:19" ht="12.75"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</row>
    <row r="128" spans="6:19" ht="12.75"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</row>
    <row r="129" spans="6:19" ht="12.75"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</row>
    <row r="130" spans="6:19" ht="12.75"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</row>
    <row r="131" spans="6:19" ht="12.75"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</row>
    <row r="132" spans="6:19" ht="12.75"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</row>
    <row r="133" spans="6:19" ht="12.75"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</row>
    <row r="134" spans="6:19" ht="12.75"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</row>
    <row r="135" spans="6:19" ht="12.75"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</row>
    <row r="136" spans="6:19" ht="12.75"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</row>
    <row r="137" spans="6:19" ht="12.75"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</row>
    <row r="138" spans="6:19" ht="12.75"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</row>
    <row r="139" spans="6:19" ht="12.75"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</row>
    <row r="140" spans="6:19" ht="12.75"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</row>
    <row r="141" spans="6:19" ht="12.75"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</row>
    <row r="142" spans="6:19" ht="12.75"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</row>
    <row r="143" spans="6:19" ht="12.75"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</row>
    <row r="144" spans="6:19" ht="12.75"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</row>
    <row r="145" spans="6:19" ht="12.75"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</row>
    <row r="146" spans="6:19" ht="12.75"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</row>
    <row r="147" spans="6:19" ht="12.75"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</row>
    <row r="148" spans="6:19" ht="12.75"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</row>
    <row r="149" spans="6:19" ht="12.75"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</row>
    <row r="150" spans="6:19" ht="12.75"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</row>
    <row r="151" spans="6:19" ht="12.75"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</row>
    <row r="152" spans="6:19" ht="12.75"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</row>
    <row r="153" spans="6:19" ht="12.75"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</row>
    <row r="154" spans="6:19" ht="12.75"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</row>
    <row r="155" spans="6:19" ht="12.75"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</row>
    <row r="156" spans="6:19" ht="12.75"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</row>
    <row r="157" spans="6:19" ht="12.75"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</row>
  </sheetData>
  <sheetProtection/>
  <mergeCells count="1">
    <mergeCell ref="A1:I2"/>
  </mergeCells>
  <printOptions horizontalCentered="1" verticalCentered="1"/>
  <pageMargins left="0.11811023622047245" right="0.15748031496062992" top="0" bottom="0" header="0.2755905511811024" footer="0"/>
  <pageSetup horizontalDpi="300" verticalDpi="300" orientation="landscape" paperSize="9" scale="53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showZeros="0" zoomScalePageLayoutView="0" workbookViewId="0" topLeftCell="A1">
      <selection activeCell="N15" sqref="N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7" customWidth="1"/>
    <col min="10" max="10" width="10.7109375" style="0" customWidth="1"/>
    <col min="11" max="11" width="1.7109375" style="137" customWidth="1"/>
    <col min="12" max="12" width="10.7109375" style="0" customWidth="1"/>
    <col min="13" max="13" width="1.7109375" style="138" customWidth="1"/>
    <col min="14" max="14" width="10.7109375" style="0" customWidth="1"/>
    <col min="15" max="15" width="1.7109375" style="137" customWidth="1"/>
    <col min="16" max="16" width="10.7109375" style="0" customWidth="1"/>
    <col min="17" max="17" width="1.7109375" style="13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Alliance Open 2010</v>
      </c>
      <c r="B1" s="2"/>
      <c r="C1" s="2"/>
      <c r="D1" s="3"/>
      <c r="E1" s="3"/>
      <c r="F1" s="4"/>
      <c r="G1" s="5"/>
      <c r="H1" s="4"/>
      <c r="I1" s="6"/>
      <c r="J1" s="7"/>
      <c r="K1" s="6"/>
      <c r="L1" s="8" t="s">
        <v>0</v>
      </c>
      <c r="M1" s="2"/>
      <c r="N1" s="4"/>
      <c r="O1" s="6"/>
      <c r="P1" s="9"/>
      <c r="Q1" s="6"/>
    </row>
    <row r="2" spans="1:17" s="16" customFormat="1" ht="11.25" customHeight="1">
      <c r="A2" s="11" t="s">
        <v>1</v>
      </c>
      <c r="B2" s="12"/>
      <c r="C2" s="12"/>
      <c r="D2" s="12"/>
      <c r="E2" s="12"/>
      <c r="F2" s="12"/>
      <c r="G2" s="12"/>
      <c r="H2" s="11" t="s">
        <v>2</v>
      </c>
      <c r="I2" s="13"/>
      <c r="J2" s="12"/>
      <c r="K2" s="13"/>
      <c r="L2" s="14"/>
      <c r="M2" s="13"/>
      <c r="N2" s="12"/>
      <c r="O2" s="13"/>
      <c r="P2" s="12"/>
      <c r="Q2" s="15" t="s">
        <v>3</v>
      </c>
    </row>
    <row r="3" spans="1:17" s="24" customFormat="1" ht="12.75" customHeight="1" thickBot="1">
      <c r="A3" s="17" t="str">
        <f>'[1]Информация'!$A$15</f>
        <v>22-24 января</v>
      </c>
      <c r="B3" s="18"/>
      <c r="C3" s="18"/>
      <c r="D3" s="18"/>
      <c r="E3" s="18"/>
      <c r="F3" s="18"/>
      <c r="G3" s="18"/>
      <c r="H3" s="19" t="str">
        <f>'[1]Информация'!$A$11</f>
        <v>Ледовый стадион, Киев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4</v>
      </c>
      <c r="D4" s="26" t="s">
        <v>5</v>
      </c>
      <c r="E4" s="27" t="s">
        <v>6</v>
      </c>
      <c r="F4" s="27" t="s">
        <v>7</v>
      </c>
      <c r="G4" s="27"/>
      <c r="H4" s="27" t="s">
        <v>8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 t="s">
        <v>151</v>
      </c>
      <c r="B6" s="37"/>
      <c r="C6" s="38"/>
      <c r="D6" s="39"/>
      <c r="E6" s="60" t="s">
        <v>13</v>
      </c>
      <c r="F6" s="40"/>
      <c r="G6" s="41"/>
      <c r="H6" s="40"/>
      <c r="I6" s="42"/>
      <c r="J6" s="43"/>
      <c r="K6" s="44"/>
      <c r="L6" s="43"/>
      <c r="M6" s="44"/>
      <c r="N6" s="43"/>
      <c r="Q6" s="44"/>
    </row>
    <row r="7" spans="1:17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72" t="s">
        <v>13</v>
      </c>
      <c r="K7" s="55"/>
      <c r="L7" s="43"/>
      <c r="M7" s="44"/>
      <c r="N7" s="43"/>
      <c r="Q7" s="76"/>
    </row>
    <row r="8" spans="1:17" s="46" customFormat="1" ht="9.75" customHeight="1">
      <c r="A8" s="36" t="s">
        <v>152</v>
      </c>
      <c r="B8" s="37"/>
      <c r="C8" s="38"/>
      <c r="D8" s="39"/>
      <c r="E8" s="60"/>
      <c r="F8" s="40" t="s">
        <v>153</v>
      </c>
      <c r="G8" s="41"/>
      <c r="H8" s="40"/>
      <c r="I8" s="61"/>
      <c r="J8" s="62"/>
      <c r="K8" s="63"/>
      <c r="L8" s="43"/>
      <c r="M8" s="44"/>
      <c r="N8" s="43"/>
      <c r="Q8" s="44"/>
    </row>
    <row r="9" spans="1:17" s="46" customFormat="1" ht="9.75" customHeight="1">
      <c r="A9" s="36"/>
      <c r="B9" s="47"/>
      <c r="C9" s="47"/>
      <c r="D9" s="48"/>
      <c r="E9" s="49"/>
      <c r="F9" s="64"/>
      <c r="G9" s="65"/>
      <c r="H9" s="64"/>
      <c r="I9" s="66"/>
      <c r="J9" s="67"/>
      <c r="K9" s="53"/>
      <c r="L9" s="72" t="s">
        <v>154</v>
      </c>
      <c r="M9" s="55"/>
      <c r="N9" s="43"/>
      <c r="Q9" s="44"/>
    </row>
    <row r="10" spans="1:17" s="46" customFormat="1" ht="9.75" customHeight="1">
      <c r="A10" s="36" t="s">
        <v>155</v>
      </c>
      <c r="B10" s="37"/>
      <c r="C10" s="38"/>
      <c r="D10" s="39"/>
      <c r="E10" s="60"/>
      <c r="F10" s="40" t="s">
        <v>153</v>
      </c>
      <c r="G10" s="41"/>
      <c r="H10" s="40"/>
      <c r="I10" s="42"/>
      <c r="J10" s="43"/>
      <c r="K10" s="68"/>
      <c r="L10" s="62" t="s">
        <v>15</v>
      </c>
      <c r="M10" s="305"/>
      <c r="N10" s="56" t="s">
        <v>156</v>
      </c>
      <c r="Q10" s="44"/>
    </row>
    <row r="11" spans="1:17" s="46" customFormat="1" ht="9.75" customHeight="1">
      <c r="A11" s="36"/>
      <c r="B11" s="69"/>
      <c r="C11" s="47"/>
      <c r="D11" s="48"/>
      <c r="E11" s="49"/>
      <c r="F11" s="70"/>
      <c r="G11" s="65"/>
      <c r="H11" s="70"/>
      <c r="I11" s="71"/>
      <c r="J11" s="72" t="s">
        <v>154</v>
      </c>
      <c r="K11" s="73"/>
      <c r="L11" s="67"/>
      <c r="M11" s="306"/>
      <c r="N11" s="56"/>
      <c r="Q11" s="44"/>
    </row>
    <row r="12" spans="1:17" s="46" customFormat="1" ht="9.75" customHeight="1">
      <c r="A12" s="36" t="s">
        <v>157</v>
      </c>
      <c r="B12" s="307"/>
      <c r="C12" s="308"/>
      <c r="D12" s="309"/>
      <c r="E12" s="310" t="s">
        <v>17</v>
      </c>
      <c r="F12" s="311"/>
      <c r="G12" s="312"/>
      <c r="H12" s="311"/>
      <c r="I12" s="313"/>
      <c r="J12" s="43"/>
      <c r="K12" s="44"/>
      <c r="L12" s="43"/>
      <c r="M12" s="314"/>
      <c r="N12" s="56"/>
      <c r="Q12" s="44"/>
    </row>
    <row r="13" spans="1:17" s="46" customFormat="1" ht="9.75" customHeight="1">
      <c r="A13" s="315"/>
      <c r="B13" s="316"/>
      <c r="C13" s="316"/>
      <c r="D13" s="317"/>
      <c r="E13" s="318"/>
      <c r="F13" s="319"/>
      <c r="G13" s="320"/>
      <c r="H13" s="319"/>
      <c r="I13" s="321"/>
      <c r="J13" s="322"/>
      <c r="K13" s="323"/>
      <c r="L13" s="324"/>
      <c r="M13" s="325"/>
      <c r="N13" s="322"/>
      <c r="O13" s="326"/>
      <c r="P13" s="327"/>
      <c r="Q13" s="44"/>
    </row>
    <row r="14" spans="1:17" s="46" customFormat="1" ht="9.75" customHeight="1">
      <c r="A14" s="36" t="s">
        <v>151</v>
      </c>
      <c r="B14" s="37"/>
      <c r="C14" s="38"/>
      <c r="D14" s="39"/>
      <c r="E14" s="60" t="s">
        <v>43</v>
      </c>
      <c r="F14" s="40"/>
      <c r="G14" s="41"/>
      <c r="H14" s="40"/>
      <c r="I14" s="42"/>
      <c r="J14" s="43"/>
      <c r="K14" s="44"/>
      <c r="L14" s="43"/>
      <c r="M14" s="314"/>
      <c r="N14" s="328"/>
      <c r="Q14" s="44"/>
    </row>
    <row r="15" spans="1:17" s="46" customFormat="1" ht="9.75" customHeight="1">
      <c r="A15" s="36"/>
      <c r="B15" s="47"/>
      <c r="C15" s="47"/>
      <c r="D15" s="48"/>
      <c r="E15" s="49"/>
      <c r="F15" s="70"/>
      <c r="G15" s="65"/>
      <c r="H15" s="70"/>
      <c r="I15" s="71"/>
      <c r="J15" s="72" t="s">
        <v>10</v>
      </c>
      <c r="K15" s="55"/>
      <c r="M15" s="314"/>
      <c r="N15" s="56"/>
      <c r="Q15" s="44"/>
    </row>
    <row r="16" spans="1:17" s="46" customFormat="1" ht="9.75" customHeight="1">
      <c r="A16" s="36" t="s">
        <v>152</v>
      </c>
      <c r="B16" s="307"/>
      <c r="C16" s="308"/>
      <c r="D16" s="309"/>
      <c r="E16" s="310" t="s">
        <v>9</v>
      </c>
      <c r="F16" s="311"/>
      <c r="G16" s="312"/>
      <c r="H16" s="311"/>
      <c r="I16" s="313"/>
      <c r="J16" s="62"/>
      <c r="K16" s="305"/>
      <c r="L16" s="56" t="s">
        <v>158</v>
      </c>
      <c r="M16" s="314"/>
      <c r="N16" s="56"/>
      <c r="Q16" s="44"/>
    </row>
    <row r="17" spans="1:17" s="46" customFormat="1" ht="9.75" customHeight="1">
      <c r="A17" s="315"/>
      <c r="B17" s="326"/>
      <c r="C17" s="326"/>
      <c r="D17" s="326"/>
      <c r="E17" s="329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7"/>
      <c r="Q17" s="44"/>
    </row>
    <row r="18" spans="1:17" s="46" customFormat="1" ht="9.75" customHeight="1">
      <c r="A18" s="36" t="s">
        <v>151</v>
      </c>
      <c r="B18" s="37"/>
      <c r="C18" s="38"/>
      <c r="D18" s="39"/>
      <c r="E18" s="60" t="s">
        <v>25</v>
      </c>
      <c r="F18" s="40"/>
      <c r="G18" s="41"/>
      <c r="H18" s="40"/>
      <c r="I18" s="42"/>
      <c r="J18" s="43"/>
      <c r="K18" s="44"/>
      <c r="L18" s="43"/>
      <c r="M18" s="44"/>
      <c r="N18" s="43"/>
      <c r="O18" s="44"/>
      <c r="P18" s="62"/>
      <c r="Q18" s="44"/>
    </row>
    <row r="19" spans="1:17" s="46" customFormat="1" ht="9.75" customHeight="1">
      <c r="A19" s="36"/>
      <c r="B19" s="47"/>
      <c r="C19" s="47"/>
      <c r="D19" s="48"/>
      <c r="E19" s="49"/>
      <c r="F19" s="50"/>
      <c r="G19" s="51"/>
      <c r="H19" s="52"/>
      <c r="I19" s="53"/>
      <c r="J19" s="72" t="s">
        <v>25</v>
      </c>
      <c r="K19" s="55"/>
      <c r="L19" s="43"/>
      <c r="M19" s="44"/>
      <c r="N19" s="43"/>
      <c r="O19" s="44"/>
      <c r="P19" s="67"/>
      <c r="Q19" s="44"/>
    </row>
    <row r="20" spans="1:17" s="46" customFormat="1" ht="9.75" customHeight="1">
      <c r="A20" s="36" t="s">
        <v>152</v>
      </c>
      <c r="B20" s="37"/>
      <c r="C20" s="38"/>
      <c r="D20" s="39"/>
      <c r="E20" s="60"/>
      <c r="F20" s="40" t="s">
        <v>153</v>
      </c>
      <c r="G20" s="41"/>
      <c r="H20" s="40"/>
      <c r="I20" s="61"/>
      <c r="J20" s="62"/>
      <c r="K20" s="63"/>
      <c r="L20" s="43"/>
      <c r="M20" s="44"/>
      <c r="N20" s="43"/>
      <c r="O20" s="44"/>
      <c r="P20" s="43"/>
      <c r="Q20" s="44"/>
    </row>
    <row r="21" spans="1:17" s="46" customFormat="1" ht="9.75" customHeight="1">
      <c r="A21" s="36"/>
      <c r="B21" s="47"/>
      <c r="C21" s="47"/>
      <c r="D21" s="48"/>
      <c r="E21" s="49"/>
      <c r="F21" s="64"/>
      <c r="G21" s="65"/>
      <c r="H21" s="64"/>
      <c r="I21" s="66"/>
      <c r="J21" s="67"/>
      <c r="K21" s="53"/>
      <c r="L21" s="72" t="s">
        <v>25</v>
      </c>
      <c r="M21" s="55"/>
      <c r="N21" s="43"/>
      <c r="O21" s="44"/>
      <c r="P21" s="43"/>
      <c r="Q21" s="44"/>
    </row>
    <row r="22" spans="1:17" s="46" customFormat="1" ht="9.75" customHeight="1">
      <c r="A22" s="36" t="s">
        <v>155</v>
      </c>
      <c r="B22" s="37"/>
      <c r="C22" s="38"/>
      <c r="D22" s="39"/>
      <c r="E22" s="60" t="s">
        <v>21</v>
      </c>
      <c r="F22" s="40"/>
      <c r="G22" s="41"/>
      <c r="H22" s="40"/>
      <c r="I22" s="42"/>
      <c r="J22" s="43"/>
      <c r="K22" s="68"/>
      <c r="L22" s="62" t="s">
        <v>11</v>
      </c>
      <c r="M22" s="63"/>
      <c r="N22" s="43"/>
      <c r="O22" s="44"/>
      <c r="P22" s="43"/>
      <c r="Q22" s="44"/>
    </row>
    <row r="23" spans="1:17" s="46" customFormat="1" ht="9.75" customHeight="1">
      <c r="A23" s="36"/>
      <c r="B23" s="69"/>
      <c r="C23" s="47"/>
      <c r="D23" s="48"/>
      <c r="E23" s="49"/>
      <c r="F23" s="70"/>
      <c r="G23" s="65"/>
      <c r="H23" s="70"/>
      <c r="I23" s="71"/>
      <c r="J23" s="72" t="s">
        <v>21</v>
      </c>
      <c r="K23" s="73"/>
      <c r="L23" s="67"/>
      <c r="M23" s="53"/>
      <c r="N23" s="43"/>
      <c r="O23" s="44"/>
      <c r="P23" s="43"/>
      <c r="Q23" s="44"/>
    </row>
    <row r="24" spans="1:17" s="46" customFormat="1" ht="9.75" customHeight="1">
      <c r="A24" s="36" t="s">
        <v>157</v>
      </c>
      <c r="B24" s="37"/>
      <c r="C24" s="38"/>
      <c r="D24" s="39"/>
      <c r="E24" s="60"/>
      <c r="F24" s="40" t="s">
        <v>153</v>
      </c>
      <c r="G24" s="41"/>
      <c r="H24" s="40"/>
      <c r="I24" s="61"/>
      <c r="J24" s="43"/>
      <c r="K24" s="44"/>
      <c r="L24" s="43"/>
      <c r="M24" s="68"/>
      <c r="N24" s="43"/>
      <c r="O24" s="44"/>
      <c r="P24" s="43"/>
      <c r="Q24" s="44"/>
    </row>
    <row r="25" spans="1:17" s="46" customFormat="1" ht="9.75" customHeight="1">
      <c r="A25" s="36"/>
      <c r="B25" s="47"/>
      <c r="C25" s="47"/>
      <c r="D25" s="48"/>
      <c r="E25" s="49"/>
      <c r="F25" s="64"/>
      <c r="G25" s="65"/>
      <c r="H25" s="64"/>
      <c r="I25" s="66"/>
      <c r="J25" s="43"/>
      <c r="K25" s="44"/>
      <c r="L25" s="67"/>
      <c r="M25" s="53"/>
      <c r="N25" s="72" t="s">
        <v>20</v>
      </c>
      <c r="O25" s="55"/>
      <c r="P25" s="43"/>
      <c r="Q25" s="44"/>
    </row>
    <row r="26" spans="1:18" s="46" customFormat="1" ht="9.75" customHeight="1">
      <c r="A26" s="36" t="s">
        <v>159</v>
      </c>
      <c r="B26" s="37"/>
      <c r="C26" s="38"/>
      <c r="D26" s="39"/>
      <c r="E26" s="60"/>
      <c r="F26" s="40" t="s">
        <v>153</v>
      </c>
      <c r="G26" s="41"/>
      <c r="H26" s="40"/>
      <c r="I26" s="42"/>
      <c r="J26" s="43"/>
      <c r="K26" s="44"/>
      <c r="L26" s="43"/>
      <c r="M26" s="68"/>
      <c r="N26" s="62" t="s">
        <v>15</v>
      </c>
      <c r="O26" s="44"/>
      <c r="P26" s="43" t="s">
        <v>160</v>
      </c>
      <c r="Q26" s="44"/>
      <c r="R26" s="330"/>
    </row>
    <row r="27" spans="1:17" s="46" customFormat="1" ht="9.75" customHeight="1">
      <c r="A27" s="36"/>
      <c r="B27" s="47"/>
      <c r="C27" s="47"/>
      <c r="D27" s="48"/>
      <c r="E27" s="49"/>
      <c r="F27" s="70"/>
      <c r="G27" s="65"/>
      <c r="H27" s="70"/>
      <c r="I27" s="71"/>
      <c r="J27" s="72" t="s">
        <v>20</v>
      </c>
      <c r="K27" s="55"/>
      <c r="L27" s="43"/>
      <c r="M27" s="68"/>
      <c r="N27" s="43"/>
      <c r="O27" s="44"/>
      <c r="P27" s="43"/>
      <c r="Q27" s="44"/>
    </row>
    <row r="28" spans="1:17" s="46" customFormat="1" ht="9.75" customHeight="1">
      <c r="A28" s="36" t="s">
        <v>161</v>
      </c>
      <c r="B28" s="37"/>
      <c r="C28" s="38"/>
      <c r="D28" s="39"/>
      <c r="E28" s="60" t="s">
        <v>20</v>
      </c>
      <c r="F28" s="40"/>
      <c r="G28" s="41"/>
      <c r="H28" s="40"/>
      <c r="I28" s="61"/>
      <c r="J28" s="62"/>
      <c r="K28" s="63"/>
      <c r="L28" s="43"/>
      <c r="M28" s="68"/>
      <c r="N28" s="43"/>
      <c r="O28" s="44"/>
      <c r="P28" s="43"/>
      <c r="Q28" s="44"/>
    </row>
    <row r="29" spans="1:17" s="46" customFormat="1" ht="9.75" customHeight="1">
      <c r="A29" s="36"/>
      <c r="B29" s="47"/>
      <c r="C29" s="47"/>
      <c r="D29" s="48"/>
      <c r="E29" s="49"/>
      <c r="F29" s="64"/>
      <c r="G29" s="65"/>
      <c r="H29" s="64"/>
      <c r="I29" s="66"/>
      <c r="J29" s="67"/>
      <c r="K29" s="53"/>
      <c r="L29" s="72" t="s">
        <v>20</v>
      </c>
      <c r="M29" s="73"/>
      <c r="N29" s="43"/>
      <c r="O29" s="44"/>
      <c r="P29" s="43"/>
      <c r="Q29" s="44"/>
    </row>
    <row r="30" spans="1:17" s="46" customFormat="1" ht="9.75" customHeight="1">
      <c r="A30" s="36" t="s">
        <v>162</v>
      </c>
      <c r="B30" s="37"/>
      <c r="C30" s="38"/>
      <c r="D30" s="39"/>
      <c r="E30" s="60"/>
      <c r="F30" s="40" t="s">
        <v>153</v>
      </c>
      <c r="G30" s="41"/>
      <c r="H30" s="40"/>
      <c r="I30" s="42"/>
      <c r="J30" s="43"/>
      <c r="K30" s="68"/>
      <c r="L30" s="62" t="s">
        <v>147</v>
      </c>
      <c r="M30" s="75"/>
      <c r="N30" s="43"/>
      <c r="O30" s="44"/>
      <c r="P30" s="43"/>
      <c r="Q30" s="44"/>
    </row>
    <row r="31" spans="1:17" s="46" customFormat="1" ht="9.75" customHeight="1">
      <c r="A31" s="36"/>
      <c r="B31" s="69"/>
      <c r="C31" s="47"/>
      <c r="D31" s="48"/>
      <c r="E31" s="49"/>
      <c r="F31" s="70"/>
      <c r="G31" s="65"/>
      <c r="H31" s="70"/>
      <c r="I31" s="71"/>
      <c r="J31" s="72" t="s">
        <v>23</v>
      </c>
      <c r="K31" s="73"/>
      <c r="L31" s="67"/>
      <c r="M31" s="76"/>
      <c r="N31" s="43"/>
      <c r="O31" s="44"/>
      <c r="P31" s="43"/>
      <c r="Q31" s="44"/>
    </row>
    <row r="32" spans="1:17" s="46" customFormat="1" ht="9.75" customHeight="1">
      <c r="A32" s="36" t="s">
        <v>163</v>
      </c>
      <c r="B32" s="307"/>
      <c r="C32" s="308"/>
      <c r="D32" s="309"/>
      <c r="E32" s="310" t="s">
        <v>23</v>
      </c>
      <c r="F32" s="311"/>
      <c r="G32" s="312"/>
      <c r="H32" s="311"/>
      <c r="I32" s="313"/>
      <c r="J32" s="43"/>
      <c r="K32" s="44"/>
      <c r="L32" s="43"/>
      <c r="M32" s="44"/>
      <c r="N32" s="43"/>
      <c r="O32" s="44"/>
      <c r="P32" s="43"/>
      <c r="Q32" s="44"/>
    </row>
    <row r="33" spans="1:17" s="46" customFormat="1" ht="9.75" customHeight="1">
      <c r="A33" s="315"/>
      <c r="B33" s="316"/>
      <c r="C33" s="316"/>
      <c r="D33" s="317"/>
      <c r="E33" s="319"/>
      <c r="F33" s="319"/>
      <c r="G33" s="320"/>
      <c r="H33" s="319"/>
      <c r="I33" s="321"/>
      <c r="J33" s="324"/>
      <c r="K33" s="325"/>
      <c r="L33" s="322"/>
      <c r="M33" s="323"/>
      <c r="N33" s="322"/>
      <c r="O33" s="323"/>
      <c r="P33" s="331"/>
      <c r="Q33" s="44"/>
    </row>
    <row r="34" spans="1:17" s="46" customFormat="1" ht="9.75" customHeight="1">
      <c r="A34" s="36" t="s">
        <v>151</v>
      </c>
      <c r="B34" s="37"/>
      <c r="C34" s="38"/>
      <c r="D34" s="39"/>
      <c r="E34" s="60" t="s">
        <v>48</v>
      </c>
      <c r="F34" s="40"/>
      <c r="G34" s="41"/>
      <c r="H34" s="40"/>
      <c r="I34" s="42"/>
      <c r="J34" s="43"/>
      <c r="K34" s="44"/>
      <c r="L34" s="43"/>
      <c r="M34" s="44"/>
      <c r="N34" s="43"/>
      <c r="O34" s="314"/>
      <c r="P34" s="56"/>
      <c r="Q34" s="44"/>
    </row>
    <row r="35" spans="1:17" s="46" customFormat="1" ht="9.75" customHeight="1">
      <c r="A35" s="36"/>
      <c r="B35" s="47"/>
      <c r="C35" s="47"/>
      <c r="D35" s="48"/>
      <c r="E35" s="49"/>
      <c r="F35" s="50"/>
      <c r="G35" s="51"/>
      <c r="H35" s="52"/>
      <c r="I35" s="53"/>
      <c r="J35" s="72" t="s">
        <v>48</v>
      </c>
      <c r="K35" s="55"/>
      <c r="L35" s="43"/>
      <c r="M35" s="44"/>
      <c r="N35" s="43"/>
      <c r="O35" s="44"/>
      <c r="P35" s="43"/>
      <c r="Q35" s="44"/>
    </row>
    <row r="36" spans="1:17" s="46" customFormat="1" ht="9.75" customHeight="1">
      <c r="A36" s="36" t="s">
        <v>152</v>
      </c>
      <c r="B36" s="37"/>
      <c r="C36" s="38"/>
      <c r="D36" s="39"/>
      <c r="E36" s="60" t="s">
        <v>164</v>
      </c>
      <c r="F36" s="40"/>
      <c r="G36" s="41"/>
      <c r="H36" s="40"/>
      <c r="I36" s="61"/>
      <c r="J36" s="62" t="s">
        <v>16</v>
      </c>
      <c r="K36" s="63"/>
      <c r="L36" s="43"/>
      <c r="M36" s="44"/>
      <c r="N36" s="43"/>
      <c r="O36" s="44"/>
      <c r="P36" s="43"/>
      <c r="Q36" s="44"/>
    </row>
    <row r="37" spans="1:17" s="90" customFormat="1" ht="6.75" customHeight="1">
      <c r="A37" s="36"/>
      <c r="B37" s="47"/>
      <c r="C37" s="47"/>
      <c r="D37" s="48"/>
      <c r="E37" s="49"/>
      <c r="F37" s="64"/>
      <c r="G37" s="65"/>
      <c r="H37" s="64"/>
      <c r="I37" s="66"/>
      <c r="J37" s="67"/>
      <c r="K37" s="53"/>
      <c r="L37" s="72" t="s">
        <v>12</v>
      </c>
      <c r="M37" s="55"/>
      <c r="N37" s="43"/>
      <c r="O37" s="88"/>
      <c r="P37" s="85"/>
      <c r="Q37" s="88"/>
    </row>
    <row r="38" spans="1:17" s="46" customFormat="1" ht="9.75" customHeight="1">
      <c r="A38" s="36" t="s">
        <v>155</v>
      </c>
      <c r="B38" s="37"/>
      <c r="C38" s="38"/>
      <c r="D38" s="39"/>
      <c r="E38" s="60" t="s">
        <v>19</v>
      </c>
      <c r="F38" s="40"/>
      <c r="G38" s="41"/>
      <c r="H38" s="40"/>
      <c r="I38" s="42"/>
      <c r="J38" s="43"/>
      <c r="K38" s="44"/>
      <c r="L38" s="332" t="s">
        <v>16</v>
      </c>
      <c r="M38" s="44"/>
      <c r="N38" s="43" t="s">
        <v>165</v>
      </c>
      <c r="O38" s="314"/>
      <c r="P38" s="56"/>
      <c r="Q38" s="44"/>
    </row>
    <row r="39" spans="1:17" s="46" customFormat="1" ht="9.75" customHeight="1">
      <c r="A39" s="36"/>
      <c r="B39" s="47"/>
      <c r="C39" s="47"/>
      <c r="D39" s="48"/>
      <c r="E39" s="49"/>
      <c r="F39" s="50"/>
      <c r="G39" s="51"/>
      <c r="H39" s="52"/>
      <c r="I39" s="53"/>
      <c r="J39" s="333" t="s">
        <v>12</v>
      </c>
      <c r="K39" s="73"/>
      <c r="L39" s="334"/>
      <c r="M39" s="44"/>
      <c r="N39" s="43"/>
      <c r="O39" s="44"/>
      <c r="P39" s="43"/>
      <c r="Q39" s="44"/>
    </row>
    <row r="40" spans="1:17" s="46" customFormat="1" ht="9.75" customHeight="1">
      <c r="A40" s="36" t="s">
        <v>157</v>
      </c>
      <c r="B40" s="37"/>
      <c r="C40" s="38"/>
      <c r="D40" s="39"/>
      <c r="E40" s="60" t="s">
        <v>12</v>
      </c>
      <c r="F40" s="40"/>
      <c r="G40" s="41"/>
      <c r="H40" s="40"/>
      <c r="I40" s="42"/>
      <c r="J40" s="335" t="s">
        <v>15</v>
      </c>
      <c r="K40" s="336"/>
      <c r="L40" s="72"/>
      <c r="M40" s="44"/>
      <c r="N40" s="43"/>
      <c r="O40" s="44"/>
      <c r="P40" s="43"/>
      <c r="Q40" s="44"/>
    </row>
    <row r="41" spans="1:17" s="46" customFormat="1" ht="9.75" customHeight="1">
      <c r="A41" s="315"/>
      <c r="B41" s="316"/>
      <c r="C41" s="316"/>
      <c r="D41" s="317"/>
      <c r="E41" s="318"/>
      <c r="F41" s="319"/>
      <c r="G41" s="320"/>
      <c r="H41" s="319"/>
      <c r="I41" s="321"/>
      <c r="J41" s="337"/>
      <c r="K41" s="338"/>
      <c r="L41" s="339"/>
      <c r="M41" s="323"/>
      <c r="N41" s="322"/>
      <c r="O41" s="323"/>
      <c r="P41" s="331"/>
      <c r="Q41" s="44"/>
    </row>
    <row r="42" spans="1:14" ht="12.75">
      <c r="A42" s="36" t="s">
        <v>151</v>
      </c>
      <c r="B42" s="37"/>
      <c r="C42" s="38"/>
      <c r="D42" s="39"/>
      <c r="E42" s="60" t="s">
        <v>14</v>
      </c>
      <c r="F42" s="40"/>
      <c r="G42" s="41"/>
      <c r="H42" s="40"/>
      <c r="I42" s="42"/>
      <c r="J42" s="43"/>
      <c r="K42" s="44"/>
      <c r="L42" s="43"/>
      <c r="M42" s="44"/>
      <c r="N42" s="43"/>
    </row>
    <row r="43" spans="1:14" ht="12.75">
      <c r="A43" s="36"/>
      <c r="B43" s="47"/>
      <c r="C43" s="47"/>
      <c r="D43" s="48"/>
      <c r="E43" s="49"/>
      <c r="F43" s="50"/>
      <c r="G43" s="51"/>
      <c r="H43" s="52"/>
      <c r="I43" s="53"/>
      <c r="J43" s="72" t="s">
        <v>14</v>
      </c>
      <c r="K43" s="55"/>
      <c r="L43" s="43"/>
      <c r="M43" s="44"/>
      <c r="N43" s="43"/>
    </row>
    <row r="44" spans="1:14" ht="12.75">
      <c r="A44" s="36" t="s">
        <v>152</v>
      </c>
      <c r="B44" s="37"/>
      <c r="C44" s="38"/>
      <c r="D44" s="39"/>
      <c r="E44" s="60" t="s">
        <v>28</v>
      </c>
      <c r="F44" s="40"/>
      <c r="G44" s="41"/>
      <c r="H44" s="40"/>
      <c r="I44" s="61"/>
      <c r="J44" s="62" t="s">
        <v>11</v>
      </c>
      <c r="K44" s="63"/>
      <c r="L44" s="43"/>
      <c r="M44" s="44"/>
      <c r="N44" s="43"/>
    </row>
    <row r="45" spans="1:14" ht="12.75">
      <c r="A45" s="36"/>
      <c r="B45" s="47"/>
      <c r="C45" s="47"/>
      <c r="D45" s="48"/>
      <c r="E45" s="49"/>
      <c r="F45" s="64"/>
      <c r="G45" s="65"/>
      <c r="H45" s="64"/>
      <c r="I45" s="66"/>
      <c r="J45" s="67"/>
      <c r="K45" s="53"/>
      <c r="L45" s="72" t="s">
        <v>14</v>
      </c>
      <c r="M45" s="55"/>
      <c r="N45" s="43"/>
    </row>
    <row r="46" spans="1:14" ht="12.75">
      <c r="A46" s="36" t="s">
        <v>155</v>
      </c>
      <c r="B46" s="37"/>
      <c r="C46" s="38"/>
      <c r="D46" s="39"/>
      <c r="E46" s="60" t="s">
        <v>34</v>
      </c>
      <c r="F46" s="40"/>
      <c r="G46" s="41"/>
      <c r="H46" s="40"/>
      <c r="I46" s="42"/>
      <c r="J46" s="43"/>
      <c r="K46" s="68"/>
      <c r="L46" s="62" t="s">
        <v>16</v>
      </c>
      <c r="M46" s="305"/>
      <c r="N46" s="56" t="s">
        <v>166</v>
      </c>
    </row>
    <row r="47" spans="1:14" ht="12.75">
      <c r="A47" s="36"/>
      <c r="B47" s="69"/>
      <c r="C47" s="47"/>
      <c r="D47" s="48"/>
      <c r="E47" s="49"/>
      <c r="F47" s="70"/>
      <c r="G47" s="65"/>
      <c r="H47" s="70"/>
      <c r="I47" s="71"/>
      <c r="J47" s="72" t="s">
        <v>34</v>
      </c>
      <c r="K47" s="73"/>
      <c r="L47" s="67"/>
      <c r="M47" s="306"/>
      <c r="N47" s="56"/>
    </row>
    <row r="48" spans="1:14" ht="12.75">
      <c r="A48" s="36" t="s">
        <v>157</v>
      </c>
      <c r="B48" s="37"/>
      <c r="C48" s="38"/>
      <c r="D48" s="39"/>
      <c r="E48" s="60" t="s">
        <v>47</v>
      </c>
      <c r="F48" s="40"/>
      <c r="G48" s="41"/>
      <c r="H48" s="40"/>
      <c r="I48" s="61"/>
      <c r="J48" s="43" t="s">
        <v>147</v>
      </c>
      <c r="K48" s="44"/>
      <c r="L48" s="43"/>
      <c r="M48" s="314"/>
      <c r="N48" s="56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60" zoomScaleNormal="40" zoomScalePageLayoutView="0" workbookViewId="0" topLeftCell="A25">
      <selection activeCell="H54" sqref="H54"/>
    </sheetView>
  </sheetViews>
  <sheetFormatPr defaultColWidth="9.140625" defaultRowHeight="12.75"/>
  <cols>
    <col min="1" max="1" width="6.57421875" style="587" bestFit="1" customWidth="1"/>
    <col min="2" max="2" width="3.57421875" style="587" bestFit="1" customWidth="1"/>
    <col min="3" max="3" width="53.00390625" style="587" bestFit="1" customWidth="1"/>
    <col min="4" max="4" width="9.140625" style="587" customWidth="1"/>
    <col min="5" max="5" width="18.00390625" style="587" customWidth="1"/>
    <col min="6" max="6" width="9.57421875" style="587" bestFit="1" customWidth="1"/>
    <col min="7" max="7" width="3.57421875" style="587" bestFit="1" customWidth="1"/>
    <col min="8" max="8" width="54.00390625" style="587" bestFit="1" customWidth="1"/>
    <col min="9" max="9" width="9.140625" style="587" customWidth="1"/>
    <col min="10" max="10" width="18.140625" style="587" customWidth="1"/>
    <col min="11" max="16384" width="9.140625" style="587" customWidth="1"/>
  </cols>
  <sheetData>
    <row r="1" spans="1:22" ht="32.25" customHeight="1">
      <c r="A1" s="580" t="s">
        <v>247</v>
      </c>
      <c r="B1" s="581"/>
      <c r="C1" s="581"/>
      <c r="D1" s="581"/>
      <c r="E1" s="581"/>
      <c r="F1" s="581"/>
      <c r="G1" s="581"/>
      <c r="H1" s="581"/>
      <c r="I1" s="581"/>
      <c r="J1" s="582"/>
      <c r="K1" s="583"/>
      <c r="L1" s="584"/>
      <c r="M1" s="583"/>
      <c r="N1" s="583"/>
      <c r="O1" s="583"/>
      <c r="P1" s="583"/>
      <c r="Q1" s="583"/>
      <c r="R1" s="583"/>
      <c r="S1" s="585"/>
      <c r="T1" s="586"/>
      <c r="U1" s="586"/>
      <c r="V1" s="586"/>
    </row>
    <row r="2" spans="1:22" ht="23.25">
      <c r="A2" s="588">
        <v>1</v>
      </c>
      <c r="B2" s="589"/>
      <c r="C2" s="590" t="s">
        <v>9</v>
      </c>
      <c r="D2" s="589"/>
      <c r="E2" s="591">
        <f>E3+E4+E5+E6+E7</f>
        <v>16330</v>
      </c>
      <c r="F2" s="592">
        <v>5</v>
      </c>
      <c r="G2" s="589"/>
      <c r="H2" s="590" t="s">
        <v>248</v>
      </c>
      <c r="I2" s="590"/>
      <c r="J2" s="590">
        <f>J3+J4+J5+J6+J7</f>
        <v>8127</v>
      </c>
      <c r="K2" s="584"/>
      <c r="L2" s="584"/>
      <c r="M2" s="584"/>
      <c r="N2" s="584"/>
      <c r="O2" s="584"/>
      <c r="U2" s="586"/>
      <c r="V2" s="586"/>
    </row>
    <row r="3" spans="1:22" ht="23.25">
      <c r="A3" s="588"/>
      <c r="B3" s="589">
        <v>1</v>
      </c>
      <c r="C3" s="590" t="s">
        <v>249</v>
      </c>
      <c r="D3" s="590"/>
      <c r="E3" s="593">
        <v>8669</v>
      </c>
      <c r="F3" s="592"/>
      <c r="G3" s="589">
        <v>1</v>
      </c>
      <c r="H3" s="589" t="s">
        <v>250</v>
      </c>
      <c r="I3" s="589"/>
      <c r="J3" s="589">
        <v>616</v>
      </c>
      <c r="K3" s="584"/>
      <c r="L3" s="584"/>
      <c r="M3" s="584"/>
      <c r="N3" s="584"/>
      <c r="O3" s="584"/>
      <c r="U3" s="586"/>
      <c r="V3" s="586"/>
    </row>
    <row r="4" spans="1:22" ht="23.25">
      <c r="A4" s="588"/>
      <c r="B4" s="589">
        <v>2</v>
      </c>
      <c r="C4" s="589" t="s">
        <v>251</v>
      </c>
      <c r="D4" s="589"/>
      <c r="E4" s="593">
        <v>5283</v>
      </c>
      <c r="F4" s="592"/>
      <c r="G4" s="589">
        <v>2</v>
      </c>
      <c r="H4" s="589" t="s">
        <v>252</v>
      </c>
      <c r="I4" s="589"/>
      <c r="J4" s="589">
        <v>2249</v>
      </c>
      <c r="K4" s="584"/>
      <c r="L4" s="584"/>
      <c r="M4" s="584"/>
      <c r="N4" s="584"/>
      <c r="O4" s="584"/>
      <c r="U4" s="586"/>
      <c r="V4" s="586"/>
    </row>
    <row r="5" spans="1:22" ht="23.25">
      <c r="A5" s="588"/>
      <c r="B5" s="589">
        <v>3</v>
      </c>
      <c r="C5" s="589" t="s">
        <v>253</v>
      </c>
      <c r="D5" s="589"/>
      <c r="E5" s="593">
        <v>1049</v>
      </c>
      <c r="F5" s="592"/>
      <c r="G5" s="589">
        <v>3</v>
      </c>
      <c r="H5" s="589" t="s">
        <v>254</v>
      </c>
      <c r="I5" s="589"/>
      <c r="J5" s="589">
        <v>2886</v>
      </c>
      <c r="K5" s="584"/>
      <c r="L5" s="584"/>
      <c r="M5" s="584"/>
      <c r="N5" s="584"/>
      <c r="O5" s="584"/>
      <c r="U5" s="586"/>
      <c r="V5" s="586"/>
    </row>
    <row r="6" spans="1:22" ht="23.25">
      <c r="A6" s="588"/>
      <c r="B6" s="589">
        <v>4</v>
      </c>
      <c r="C6" s="589" t="s">
        <v>255</v>
      </c>
      <c r="D6" s="589" t="s">
        <v>256</v>
      </c>
      <c r="E6" s="593">
        <v>1205</v>
      </c>
      <c r="F6" s="592"/>
      <c r="G6" s="589">
        <v>4</v>
      </c>
      <c r="H6" s="589" t="s">
        <v>257</v>
      </c>
      <c r="I6" s="589" t="s">
        <v>256</v>
      </c>
      <c r="J6" s="589">
        <v>685</v>
      </c>
      <c r="K6" s="584"/>
      <c r="L6" s="584"/>
      <c r="M6" s="584"/>
      <c r="N6" s="584"/>
      <c r="O6" s="584"/>
      <c r="U6" s="586"/>
      <c r="V6" s="586"/>
    </row>
    <row r="7" spans="1:22" ht="23.25">
      <c r="A7" s="588"/>
      <c r="B7" s="589">
        <v>5</v>
      </c>
      <c r="C7" s="589" t="s">
        <v>258</v>
      </c>
      <c r="D7" s="589" t="s">
        <v>256</v>
      </c>
      <c r="E7" s="593">
        <v>124</v>
      </c>
      <c r="F7" s="592"/>
      <c r="G7" s="589">
        <v>5</v>
      </c>
      <c r="H7" s="590" t="s">
        <v>259</v>
      </c>
      <c r="I7" s="590"/>
      <c r="J7" s="589">
        <v>1691</v>
      </c>
      <c r="K7" s="584"/>
      <c r="L7" s="584"/>
      <c r="M7" s="584"/>
      <c r="N7" s="584"/>
      <c r="O7" s="584"/>
      <c r="U7" s="586"/>
      <c r="V7" s="586"/>
    </row>
    <row r="8" spans="1:22" ht="23.25">
      <c r="A8" s="588"/>
      <c r="B8" s="589"/>
      <c r="C8" s="589"/>
      <c r="D8" s="589"/>
      <c r="E8" s="593"/>
      <c r="F8" s="592"/>
      <c r="G8" s="589"/>
      <c r="H8" s="589"/>
      <c r="I8" s="589"/>
      <c r="J8" s="589"/>
      <c r="K8" s="584"/>
      <c r="L8" s="584"/>
      <c r="M8" s="584"/>
      <c r="N8" s="584"/>
      <c r="O8" s="584"/>
      <c r="U8" s="586"/>
      <c r="V8" s="586"/>
    </row>
    <row r="9" spans="1:22" ht="23.25">
      <c r="A9" s="588">
        <v>2</v>
      </c>
      <c r="B9" s="589"/>
      <c r="C9" s="590" t="s">
        <v>38</v>
      </c>
      <c r="D9" s="590"/>
      <c r="E9" s="591">
        <f>E10+E11+E12+E13+E14</f>
        <v>15172</v>
      </c>
      <c r="F9" s="592">
        <v>6</v>
      </c>
      <c r="G9" s="589"/>
      <c r="H9" s="590" t="s">
        <v>260</v>
      </c>
      <c r="I9" s="590"/>
      <c r="J9" s="594">
        <f>J10+J11+J12+J13+J14</f>
        <v>7905</v>
      </c>
      <c r="K9" s="584"/>
      <c r="L9" s="584"/>
      <c r="M9" s="586"/>
      <c r="N9" s="586"/>
      <c r="O9" s="586"/>
      <c r="U9" s="584"/>
      <c r="V9" s="584"/>
    </row>
    <row r="10" spans="1:22" ht="23.25">
      <c r="A10" s="588"/>
      <c r="B10" s="589">
        <v>1</v>
      </c>
      <c r="C10" s="589" t="s">
        <v>261</v>
      </c>
      <c r="D10" s="589"/>
      <c r="E10" s="593">
        <v>3583</v>
      </c>
      <c r="F10" s="592"/>
      <c r="G10" s="589">
        <v>1</v>
      </c>
      <c r="H10" s="589" t="s">
        <v>262</v>
      </c>
      <c r="I10" s="589"/>
      <c r="J10" s="595">
        <v>3587</v>
      </c>
      <c r="K10" s="584"/>
      <c r="L10" s="584"/>
      <c r="M10" s="586"/>
      <c r="N10" s="586"/>
      <c r="O10" s="586"/>
      <c r="U10" s="586"/>
      <c r="V10" s="584"/>
    </row>
    <row r="11" spans="1:22" ht="23.25">
      <c r="A11" s="588"/>
      <c r="B11" s="589">
        <v>2</v>
      </c>
      <c r="C11" s="589" t="s">
        <v>263</v>
      </c>
      <c r="D11" s="589"/>
      <c r="E11" s="593">
        <v>5957</v>
      </c>
      <c r="F11" s="592"/>
      <c r="G11" s="589">
        <v>2</v>
      </c>
      <c r="H11" s="589" t="s">
        <v>264</v>
      </c>
      <c r="I11" s="589"/>
      <c r="J11" s="595">
        <v>811</v>
      </c>
      <c r="K11" s="584"/>
      <c r="L11" s="584"/>
      <c r="M11" s="586"/>
      <c r="N11" s="586"/>
      <c r="O11" s="584"/>
      <c r="U11" s="586"/>
      <c r="V11" s="586"/>
    </row>
    <row r="12" spans="1:22" ht="23.25">
      <c r="A12" s="588"/>
      <c r="B12" s="589">
        <v>3</v>
      </c>
      <c r="C12" s="589" t="s">
        <v>265</v>
      </c>
      <c r="D12" s="589"/>
      <c r="E12" s="593">
        <v>2587</v>
      </c>
      <c r="F12" s="592"/>
      <c r="G12" s="589">
        <v>3</v>
      </c>
      <c r="H12" s="589" t="s">
        <v>266</v>
      </c>
      <c r="I12" s="589" t="s">
        <v>256</v>
      </c>
      <c r="J12" s="595">
        <v>741</v>
      </c>
      <c r="K12" s="584"/>
      <c r="L12" s="584"/>
      <c r="M12" s="596"/>
      <c r="N12" s="584"/>
      <c r="O12" s="596"/>
      <c r="U12" s="586"/>
      <c r="V12" s="586"/>
    </row>
    <row r="13" spans="1:22" ht="23.25">
      <c r="A13" s="588"/>
      <c r="B13" s="589">
        <v>4</v>
      </c>
      <c r="C13" s="590" t="s">
        <v>267</v>
      </c>
      <c r="D13" s="589" t="s">
        <v>256</v>
      </c>
      <c r="E13" s="593">
        <v>2478</v>
      </c>
      <c r="F13" s="592"/>
      <c r="G13" s="589">
        <v>4</v>
      </c>
      <c r="H13" s="589" t="s">
        <v>268</v>
      </c>
      <c r="I13" s="589" t="s">
        <v>256</v>
      </c>
      <c r="J13" s="595">
        <v>1113</v>
      </c>
      <c r="K13" s="584"/>
      <c r="L13" s="584"/>
      <c r="M13" s="596"/>
      <c r="N13" s="584"/>
      <c r="O13" s="596"/>
      <c r="U13" s="586"/>
      <c r="V13" s="586"/>
    </row>
    <row r="14" spans="1:22" ht="23.25">
      <c r="A14" s="588"/>
      <c r="B14" s="589">
        <v>5</v>
      </c>
      <c r="C14" s="589" t="s">
        <v>269</v>
      </c>
      <c r="D14" s="589"/>
      <c r="E14" s="593">
        <v>567</v>
      </c>
      <c r="F14" s="592"/>
      <c r="G14" s="589">
        <v>5</v>
      </c>
      <c r="H14" s="590" t="s">
        <v>270</v>
      </c>
      <c r="I14" s="590" t="s">
        <v>256</v>
      </c>
      <c r="J14" s="595">
        <v>1653</v>
      </c>
      <c r="K14" s="584"/>
      <c r="L14" s="584"/>
      <c r="M14" s="596"/>
      <c r="N14" s="584"/>
      <c r="O14" s="596"/>
      <c r="U14" s="586"/>
      <c r="V14" s="586"/>
    </row>
    <row r="15" spans="1:22" ht="23.25">
      <c r="A15" s="588"/>
      <c r="B15" s="589"/>
      <c r="C15" s="589"/>
      <c r="D15" s="589"/>
      <c r="E15" s="593"/>
      <c r="F15" s="592"/>
      <c r="G15" s="589"/>
      <c r="H15" s="589"/>
      <c r="I15" s="589"/>
      <c r="J15" s="589"/>
      <c r="K15" s="584"/>
      <c r="L15" s="584"/>
      <c r="M15" s="596"/>
      <c r="N15" s="584"/>
      <c r="O15" s="596"/>
      <c r="U15" s="586"/>
      <c r="V15" s="586"/>
    </row>
    <row r="16" spans="1:22" ht="23.25">
      <c r="A16" s="588">
        <v>3</v>
      </c>
      <c r="B16" s="589"/>
      <c r="C16" s="590" t="s">
        <v>18</v>
      </c>
      <c r="D16" s="590"/>
      <c r="E16" s="591">
        <f>E17+E18+E19+E20+E21</f>
        <v>9000</v>
      </c>
      <c r="F16" s="592">
        <v>7</v>
      </c>
      <c r="G16" s="589"/>
      <c r="H16" s="589" t="s">
        <v>271</v>
      </c>
      <c r="I16" s="589"/>
      <c r="J16" s="591">
        <f>J17+J18+J19+J20+J21</f>
        <v>7248</v>
      </c>
      <c r="K16" s="597"/>
      <c r="L16" s="598"/>
      <c r="M16" s="599"/>
      <c r="N16" s="598"/>
      <c r="O16" s="596"/>
      <c r="U16" s="586"/>
      <c r="V16" s="586"/>
    </row>
    <row r="17" spans="1:22" ht="23.25">
      <c r="A17" s="588"/>
      <c r="B17" s="589">
        <v>1</v>
      </c>
      <c r="C17" s="589" t="s">
        <v>272</v>
      </c>
      <c r="D17" s="589"/>
      <c r="E17" s="593">
        <v>913</v>
      </c>
      <c r="F17" s="592"/>
      <c r="G17" s="589">
        <v>1</v>
      </c>
      <c r="H17" s="589" t="s">
        <v>273</v>
      </c>
      <c r="I17" s="589"/>
      <c r="J17" s="593">
        <v>508</v>
      </c>
      <c r="K17" s="597"/>
      <c r="L17" s="598"/>
      <c r="M17" s="599"/>
      <c r="N17" s="598"/>
      <c r="O17" s="596"/>
      <c r="U17" s="600"/>
      <c r="V17" s="600"/>
    </row>
    <row r="18" spans="1:22" ht="23.25">
      <c r="A18" s="588"/>
      <c r="B18" s="589">
        <v>2</v>
      </c>
      <c r="C18" s="589" t="s">
        <v>274</v>
      </c>
      <c r="D18" s="589"/>
      <c r="E18" s="593">
        <v>4153</v>
      </c>
      <c r="F18" s="592"/>
      <c r="G18" s="589">
        <v>2</v>
      </c>
      <c r="H18" s="589" t="s">
        <v>275</v>
      </c>
      <c r="I18" s="589"/>
      <c r="J18" s="593">
        <v>5959</v>
      </c>
      <c r="K18" s="597"/>
      <c r="L18" s="598"/>
      <c r="M18" s="601"/>
      <c r="N18" s="598"/>
      <c r="O18" s="584"/>
      <c r="U18" s="600"/>
      <c r="V18" s="600"/>
    </row>
    <row r="19" spans="1:22" ht="23.25">
      <c r="A19" s="588"/>
      <c r="B19" s="589">
        <v>3</v>
      </c>
      <c r="C19" s="589" t="s">
        <v>276</v>
      </c>
      <c r="D19" s="589"/>
      <c r="E19" s="593">
        <v>233</v>
      </c>
      <c r="F19" s="592"/>
      <c r="G19" s="589">
        <v>3</v>
      </c>
      <c r="H19" s="589" t="s">
        <v>277</v>
      </c>
      <c r="I19" s="589"/>
      <c r="J19" s="593">
        <v>530</v>
      </c>
      <c r="K19" s="597"/>
      <c r="L19" s="598"/>
      <c r="M19" s="598"/>
      <c r="N19" s="598"/>
      <c r="O19" s="584"/>
      <c r="U19" s="600"/>
      <c r="V19" s="600"/>
    </row>
    <row r="20" spans="1:22" ht="23.25">
      <c r="A20" s="588"/>
      <c r="B20" s="589">
        <v>4</v>
      </c>
      <c r="C20" s="590" t="s">
        <v>278</v>
      </c>
      <c r="D20" s="590" t="s">
        <v>256</v>
      </c>
      <c r="E20" s="593">
        <v>2202</v>
      </c>
      <c r="F20" s="592"/>
      <c r="G20" s="589">
        <v>4</v>
      </c>
      <c r="H20" s="589" t="s">
        <v>279</v>
      </c>
      <c r="I20" s="589"/>
      <c r="J20" s="593">
        <v>176</v>
      </c>
      <c r="K20" s="597"/>
      <c r="L20" s="598"/>
      <c r="M20" s="598"/>
      <c r="N20" s="598"/>
      <c r="O20" s="584"/>
      <c r="U20" s="600"/>
      <c r="V20" s="600"/>
    </row>
    <row r="21" spans="1:22" ht="23.25">
      <c r="A21" s="588"/>
      <c r="B21" s="589">
        <v>5</v>
      </c>
      <c r="C21" s="589" t="s">
        <v>280</v>
      </c>
      <c r="D21" s="589" t="s">
        <v>256</v>
      </c>
      <c r="E21" s="593">
        <v>1499</v>
      </c>
      <c r="F21" s="592"/>
      <c r="G21" s="589">
        <v>5</v>
      </c>
      <c r="H21" s="590" t="s">
        <v>281</v>
      </c>
      <c r="I21" s="589" t="s">
        <v>256</v>
      </c>
      <c r="J21" s="593">
        <v>75</v>
      </c>
      <c r="K21" s="597"/>
      <c r="L21" s="598"/>
      <c r="M21" s="598"/>
      <c r="N21" s="598"/>
      <c r="O21" s="584"/>
      <c r="U21" s="600"/>
      <c r="V21" s="600"/>
    </row>
    <row r="22" spans="1:22" ht="23.25">
      <c r="A22" s="588"/>
      <c r="B22" s="589"/>
      <c r="C22" s="589"/>
      <c r="D22" s="589"/>
      <c r="E22" s="593"/>
      <c r="F22" s="592"/>
      <c r="G22" s="602"/>
      <c r="H22" s="602"/>
      <c r="I22" s="602"/>
      <c r="J22" s="602"/>
      <c r="K22" s="597"/>
      <c r="L22" s="598"/>
      <c r="M22" s="598"/>
      <c r="N22" s="598"/>
      <c r="O22" s="584"/>
      <c r="U22" s="600"/>
      <c r="V22" s="600"/>
    </row>
    <row r="23" spans="1:22" ht="23.25">
      <c r="A23" s="588">
        <v>4</v>
      </c>
      <c r="B23" s="589"/>
      <c r="C23" s="590" t="s">
        <v>30</v>
      </c>
      <c r="D23" s="590"/>
      <c r="E23" s="591">
        <f>E24+E25+E26+E27+E28</f>
        <v>8560</v>
      </c>
      <c r="F23" s="592">
        <v>8</v>
      </c>
      <c r="G23" s="589"/>
      <c r="H23" s="603" t="s">
        <v>282</v>
      </c>
      <c r="I23" s="603"/>
      <c r="J23" s="603">
        <f>J24+J25+J26+J27+J28</f>
        <v>5811</v>
      </c>
      <c r="K23" s="586"/>
      <c r="L23" s="586"/>
      <c r="M23" s="586"/>
      <c r="N23" s="586"/>
      <c r="O23" s="586"/>
      <c r="U23" s="600"/>
      <c r="V23" s="600"/>
    </row>
    <row r="24" spans="1:22" ht="23.25">
      <c r="A24" s="588"/>
      <c r="B24" s="589">
        <v>1</v>
      </c>
      <c r="C24" s="589" t="s">
        <v>283</v>
      </c>
      <c r="D24" s="589"/>
      <c r="E24" s="593">
        <v>4591</v>
      </c>
      <c r="F24" s="592"/>
      <c r="G24" s="589">
        <v>1</v>
      </c>
      <c r="H24" s="589" t="s">
        <v>284</v>
      </c>
      <c r="I24" s="589"/>
      <c r="J24" s="589">
        <v>1693</v>
      </c>
      <c r="K24" s="586"/>
      <c r="L24" s="586"/>
      <c r="M24" s="586"/>
      <c r="N24" s="586"/>
      <c r="U24" s="600"/>
      <c r="V24" s="600"/>
    </row>
    <row r="25" spans="1:22" ht="23.25">
      <c r="A25" s="588"/>
      <c r="B25" s="589">
        <v>2</v>
      </c>
      <c r="C25" s="589" t="s">
        <v>285</v>
      </c>
      <c r="D25" s="589"/>
      <c r="E25" s="593">
        <v>796</v>
      </c>
      <c r="F25" s="592"/>
      <c r="G25" s="589">
        <v>2</v>
      </c>
      <c r="H25" s="589" t="s">
        <v>286</v>
      </c>
      <c r="I25" s="589"/>
      <c r="J25" s="589">
        <v>680</v>
      </c>
      <c r="K25" s="586"/>
      <c r="L25" s="586"/>
      <c r="M25" s="586"/>
      <c r="U25" s="600"/>
      <c r="V25" s="600"/>
    </row>
    <row r="26" spans="1:22" ht="23.25">
      <c r="A26" s="588"/>
      <c r="B26" s="589">
        <v>3</v>
      </c>
      <c r="C26" s="589" t="s">
        <v>287</v>
      </c>
      <c r="D26" s="589"/>
      <c r="E26" s="593">
        <v>1572</v>
      </c>
      <c r="F26" s="592"/>
      <c r="G26" s="589">
        <v>3</v>
      </c>
      <c r="H26" s="589" t="s">
        <v>288</v>
      </c>
      <c r="I26" s="589"/>
      <c r="J26" s="589">
        <v>1984</v>
      </c>
      <c r="K26" s="586"/>
      <c r="L26" s="586"/>
      <c r="M26" s="586"/>
      <c r="N26" s="586"/>
      <c r="O26" s="586"/>
      <c r="U26" s="600"/>
      <c r="V26" s="600"/>
    </row>
    <row r="27" spans="1:22" ht="23.25">
      <c r="A27" s="588"/>
      <c r="B27" s="589">
        <v>4</v>
      </c>
      <c r="C27" s="590" t="s">
        <v>289</v>
      </c>
      <c r="D27" s="590" t="s">
        <v>256</v>
      </c>
      <c r="E27" s="593">
        <v>1600</v>
      </c>
      <c r="F27" s="592"/>
      <c r="G27" s="589">
        <v>4</v>
      </c>
      <c r="H27" s="590" t="s">
        <v>290</v>
      </c>
      <c r="I27" s="590" t="s">
        <v>256</v>
      </c>
      <c r="J27" s="589">
        <v>1379</v>
      </c>
      <c r="K27" s="586"/>
      <c r="L27" s="586"/>
      <c r="M27" s="586"/>
      <c r="N27" s="586"/>
      <c r="O27" s="586"/>
      <c r="U27" s="600"/>
      <c r="V27" s="600"/>
    </row>
    <row r="28" spans="1:22" ht="23.25">
      <c r="A28" s="588"/>
      <c r="B28" s="589">
        <v>5</v>
      </c>
      <c r="C28" s="589" t="s">
        <v>291</v>
      </c>
      <c r="D28" s="589"/>
      <c r="E28" s="593">
        <v>1</v>
      </c>
      <c r="F28" s="592"/>
      <c r="G28" s="589">
        <v>5</v>
      </c>
      <c r="H28" s="589" t="s">
        <v>292</v>
      </c>
      <c r="I28" s="589"/>
      <c r="J28" s="589">
        <v>75</v>
      </c>
      <c r="K28" s="586"/>
      <c r="L28" s="586"/>
      <c r="M28" s="586"/>
      <c r="N28" s="586"/>
      <c r="O28" s="586"/>
      <c r="U28" s="600"/>
      <c r="V28" s="600"/>
    </row>
    <row r="29" spans="1:22" ht="23.25">
      <c r="A29" s="588"/>
      <c r="B29" s="589"/>
      <c r="C29" s="589"/>
      <c r="D29" s="589"/>
      <c r="E29" s="593"/>
      <c r="F29" s="592"/>
      <c r="G29" s="589"/>
      <c r="H29" s="589"/>
      <c r="I29" s="589"/>
      <c r="J29" s="589"/>
      <c r="K29" s="586"/>
      <c r="L29" s="586"/>
      <c r="M29" s="586"/>
      <c r="N29" s="586"/>
      <c r="O29" s="586"/>
      <c r="U29" s="600"/>
      <c r="V29" s="600"/>
    </row>
    <row r="30" spans="1:22" ht="23.25">
      <c r="A30" s="592">
        <v>9</v>
      </c>
      <c r="B30" s="589"/>
      <c r="C30" s="590" t="s">
        <v>13</v>
      </c>
      <c r="D30" s="590"/>
      <c r="E30" s="590">
        <f>E31+E32+E33+E34+E35</f>
        <v>4871</v>
      </c>
      <c r="F30" s="592">
        <v>13</v>
      </c>
      <c r="G30" s="589"/>
      <c r="H30" s="590" t="s">
        <v>20</v>
      </c>
      <c r="I30" s="589"/>
      <c r="J30" s="591">
        <f>J31+J32+J33+J34+J35</f>
        <v>2965</v>
      </c>
      <c r="K30" s="586"/>
      <c r="L30" s="586"/>
      <c r="M30" s="586"/>
      <c r="N30" s="586"/>
      <c r="T30" s="600"/>
      <c r="U30" s="600"/>
      <c r="V30" s="600"/>
    </row>
    <row r="31" spans="1:22" ht="23.25">
      <c r="A31" s="592"/>
      <c r="B31" s="589">
        <v>1</v>
      </c>
      <c r="C31" s="590" t="s">
        <v>293</v>
      </c>
      <c r="D31" s="590"/>
      <c r="E31" s="589">
        <v>3721</v>
      </c>
      <c r="F31" s="592"/>
      <c r="G31" s="589">
        <v>1</v>
      </c>
      <c r="H31" s="589" t="s">
        <v>294</v>
      </c>
      <c r="I31" s="589"/>
      <c r="J31" s="593">
        <v>329</v>
      </c>
      <c r="K31" s="586"/>
      <c r="L31" s="586"/>
      <c r="M31" s="586"/>
      <c r="N31" s="586"/>
      <c r="T31" s="600"/>
      <c r="U31" s="600"/>
      <c r="V31" s="600"/>
    </row>
    <row r="32" spans="1:22" ht="23.25">
      <c r="A32" s="592"/>
      <c r="B32" s="589">
        <v>2</v>
      </c>
      <c r="C32" s="589" t="s">
        <v>295</v>
      </c>
      <c r="D32" s="589"/>
      <c r="E32" s="589">
        <v>152</v>
      </c>
      <c r="F32" s="592"/>
      <c r="G32" s="589">
        <v>2</v>
      </c>
      <c r="H32" s="590" t="s">
        <v>296</v>
      </c>
      <c r="I32" s="590" t="s">
        <v>256</v>
      </c>
      <c r="J32" s="593">
        <v>236</v>
      </c>
      <c r="K32" s="586"/>
      <c r="L32" s="586"/>
      <c r="M32" s="586"/>
      <c r="N32" s="586"/>
      <c r="T32" s="600"/>
      <c r="U32" s="600"/>
      <c r="V32" s="600"/>
    </row>
    <row r="33" spans="1:22" ht="23.25">
      <c r="A33" s="592"/>
      <c r="B33" s="589">
        <v>3</v>
      </c>
      <c r="C33" s="589" t="s">
        <v>297</v>
      </c>
      <c r="D33" s="589"/>
      <c r="E33" s="589">
        <v>70</v>
      </c>
      <c r="F33" s="592"/>
      <c r="G33" s="589">
        <v>3</v>
      </c>
      <c r="H33" s="589" t="s">
        <v>298</v>
      </c>
      <c r="I33" s="589"/>
      <c r="J33" s="593">
        <v>1098</v>
      </c>
      <c r="K33" s="600"/>
      <c r="L33" s="600"/>
      <c r="M33" s="600"/>
      <c r="N33" s="600"/>
      <c r="T33" s="600"/>
      <c r="U33" s="600"/>
      <c r="V33" s="600"/>
    </row>
    <row r="34" spans="1:22" ht="23.25">
      <c r="A34" s="592"/>
      <c r="B34" s="589">
        <v>4</v>
      </c>
      <c r="C34" s="589" t="s">
        <v>299</v>
      </c>
      <c r="D34" s="589" t="s">
        <v>256</v>
      </c>
      <c r="E34" s="589">
        <v>560</v>
      </c>
      <c r="F34" s="592"/>
      <c r="G34" s="589">
        <v>4</v>
      </c>
      <c r="H34" s="589" t="s">
        <v>300</v>
      </c>
      <c r="I34" s="589"/>
      <c r="J34" s="593">
        <v>1126</v>
      </c>
      <c r="K34" s="600"/>
      <c r="L34" s="600"/>
      <c r="M34" s="600"/>
      <c r="N34" s="600"/>
      <c r="T34" s="600"/>
      <c r="U34" s="600"/>
      <c r="V34" s="600"/>
    </row>
    <row r="35" spans="1:22" ht="23.25">
      <c r="A35" s="592"/>
      <c r="B35" s="589">
        <v>5</v>
      </c>
      <c r="C35" s="589" t="s">
        <v>301</v>
      </c>
      <c r="D35" s="589"/>
      <c r="E35" s="589">
        <v>368</v>
      </c>
      <c r="F35" s="592"/>
      <c r="G35" s="589">
        <v>5</v>
      </c>
      <c r="H35" s="589" t="s">
        <v>302</v>
      </c>
      <c r="I35" s="589"/>
      <c r="J35" s="593">
        <v>176</v>
      </c>
      <c r="K35" s="600"/>
      <c r="L35" s="600"/>
      <c r="M35" s="600"/>
      <c r="N35" s="600"/>
      <c r="T35" s="600"/>
      <c r="U35" s="600"/>
      <c r="V35" s="600"/>
    </row>
    <row r="36" spans="1:22" ht="23.25">
      <c r="A36" s="592"/>
      <c r="B36" s="589"/>
      <c r="C36" s="589"/>
      <c r="D36" s="589"/>
      <c r="E36" s="589"/>
      <c r="F36" s="592"/>
      <c r="G36" s="589"/>
      <c r="H36" s="589"/>
      <c r="I36" s="589"/>
      <c r="J36" s="593"/>
      <c r="K36" s="600"/>
      <c r="L36" s="600"/>
      <c r="M36" s="600"/>
      <c r="N36" s="600"/>
      <c r="T36" s="600"/>
      <c r="U36" s="600"/>
      <c r="V36" s="600"/>
    </row>
    <row r="37" spans="1:22" ht="23.25">
      <c r="A37" s="588">
        <v>10</v>
      </c>
      <c r="B37" s="589"/>
      <c r="C37" s="590" t="s">
        <v>32</v>
      </c>
      <c r="D37" s="589"/>
      <c r="E37" s="590">
        <f>E38+E39+E40+E41+E42</f>
        <v>4610</v>
      </c>
      <c r="F37" s="592">
        <v>14</v>
      </c>
      <c r="G37" s="589"/>
      <c r="H37" s="590" t="s">
        <v>12</v>
      </c>
      <c r="I37" s="590"/>
      <c r="J37" s="590">
        <f>J38+J39+J40+J41+J42</f>
        <v>2805</v>
      </c>
      <c r="K37" s="600"/>
      <c r="L37" s="600"/>
      <c r="M37" s="600"/>
      <c r="N37" s="600"/>
      <c r="T37" s="600"/>
      <c r="U37" s="600"/>
      <c r="V37" s="600"/>
    </row>
    <row r="38" spans="1:22" ht="23.25">
      <c r="A38" s="588"/>
      <c r="B38" s="589">
        <v>1</v>
      </c>
      <c r="C38" s="589" t="s">
        <v>303</v>
      </c>
      <c r="D38" s="589"/>
      <c r="E38" s="589">
        <v>541</v>
      </c>
      <c r="F38" s="592"/>
      <c r="G38" s="589">
        <v>1</v>
      </c>
      <c r="H38" s="589" t="s">
        <v>304</v>
      </c>
      <c r="I38" s="589"/>
      <c r="J38" s="589">
        <v>242</v>
      </c>
      <c r="K38" s="600"/>
      <c r="L38" s="600"/>
      <c r="M38" s="600"/>
      <c r="N38" s="600"/>
      <c r="U38" s="600"/>
      <c r="V38" s="600"/>
    </row>
    <row r="39" spans="1:22" ht="23.25">
      <c r="A39" s="588"/>
      <c r="B39" s="589">
        <v>2</v>
      </c>
      <c r="C39" s="589" t="s">
        <v>305</v>
      </c>
      <c r="D39" s="589"/>
      <c r="E39" s="589">
        <v>2270</v>
      </c>
      <c r="F39" s="592"/>
      <c r="G39" s="589">
        <v>2</v>
      </c>
      <c r="H39" s="589" t="s">
        <v>306</v>
      </c>
      <c r="I39" s="589"/>
      <c r="J39" s="589">
        <v>1125</v>
      </c>
      <c r="K39" s="600"/>
      <c r="L39" s="600"/>
      <c r="M39" s="600"/>
      <c r="N39" s="600"/>
      <c r="U39" s="600"/>
      <c r="V39" s="600"/>
    </row>
    <row r="40" spans="1:22" ht="23.25">
      <c r="A40" s="588"/>
      <c r="B40" s="589">
        <v>3</v>
      </c>
      <c r="C40" s="589" t="s">
        <v>307</v>
      </c>
      <c r="D40" s="589"/>
      <c r="E40" s="589">
        <v>341</v>
      </c>
      <c r="F40" s="592"/>
      <c r="G40" s="589">
        <v>3</v>
      </c>
      <c r="H40" s="589" t="s">
        <v>308</v>
      </c>
      <c r="I40" s="589"/>
      <c r="J40" s="589">
        <v>602</v>
      </c>
      <c r="K40" s="600"/>
      <c r="L40" s="600"/>
      <c r="M40" s="600"/>
      <c r="N40" s="600"/>
      <c r="U40" s="600"/>
      <c r="V40" s="600"/>
    </row>
    <row r="41" spans="1:22" ht="23.25">
      <c r="A41" s="588"/>
      <c r="B41" s="589">
        <v>4</v>
      </c>
      <c r="C41" s="590" t="s">
        <v>309</v>
      </c>
      <c r="D41" s="590"/>
      <c r="E41" s="589">
        <v>1234</v>
      </c>
      <c r="F41" s="592"/>
      <c r="G41" s="589">
        <v>4</v>
      </c>
      <c r="H41" s="589" t="s">
        <v>310</v>
      </c>
      <c r="I41" s="589"/>
      <c r="J41" s="589">
        <v>213</v>
      </c>
      <c r="K41" s="600"/>
      <c r="L41" s="600"/>
      <c r="M41" s="600"/>
      <c r="N41" s="600"/>
      <c r="U41" s="600"/>
      <c r="V41" s="600"/>
    </row>
    <row r="42" spans="1:22" ht="23.25">
      <c r="A42" s="588"/>
      <c r="B42" s="589">
        <v>5</v>
      </c>
      <c r="C42" s="589" t="s">
        <v>311</v>
      </c>
      <c r="D42" s="589"/>
      <c r="E42" s="589">
        <v>224</v>
      </c>
      <c r="F42" s="592"/>
      <c r="G42" s="589">
        <v>5</v>
      </c>
      <c r="H42" s="589" t="s">
        <v>312</v>
      </c>
      <c r="I42" s="589" t="s">
        <v>256</v>
      </c>
      <c r="J42" s="589">
        <v>623</v>
      </c>
      <c r="K42" s="600"/>
      <c r="L42" s="600"/>
      <c r="M42" s="600"/>
      <c r="N42" s="600"/>
      <c r="U42" s="600"/>
      <c r="V42" s="600"/>
    </row>
    <row r="43" spans="1:22" ht="23.25">
      <c r="A43" s="588"/>
      <c r="B43" s="589"/>
      <c r="C43" s="589"/>
      <c r="D43" s="589"/>
      <c r="E43" s="589"/>
      <c r="F43" s="592"/>
      <c r="G43" s="589"/>
      <c r="H43" s="589" t="s">
        <v>313</v>
      </c>
      <c r="I43" s="589"/>
      <c r="J43" s="589">
        <v>243</v>
      </c>
      <c r="K43" s="600"/>
      <c r="L43" s="600"/>
      <c r="M43" s="600"/>
      <c r="N43" s="600"/>
      <c r="U43" s="600"/>
      <c r="V43" s="600"/>
    </row>
    <row r="44" spans="1:22" ht="23.25">
      <c r="A44" s="592">
        <v>11</v>
      </c>
      <c r="B44" s="589"/>
      <c r="C44" s="590" t="s">
        <v>43</v>
      </c>
      <c r="D44" s="590"/>
      <c r="E44" s="590">
        <f>E45+E46+E47+E48+E49</f>
        <v>4296</v>
      </c>
      <c r="F44" s="592">
        <v>15</v>
      </c>
      <c r="G44" s="589"/>
      <c r="H44" s="604" t="s">
        <v>28</v>
      </c>
      <c r="I44" s="602"/>
      <c r="J44" s="604">
        <f>J45+J46+J47+J48+J49</f>
        <v>1812</v>
      </c>
      <c r="K44" s="600"/>
      <c r="L44" s="600"/>
      <c r="M44" s="600"/>
      <c r="N44" s="600"/>
      <c r="U44" s="600"/>
      <c r="V44" s="600"/>
    </row>
    <row r="45" spans="1:22" ht="23.25">
      <c r="A45" s="592"/>
      <c r="B45" s="589">
        <v>1</v>
      </c>
      <c r="C45" s="589" t="s">
        <v>314</v>
      </c>
      <c r="D45" s="589"/>
      <c r="E45" s="589">
        <v>1348</v>
      </c>
      <c r="F45" s="592"/>
      <c r="G45" s="589">
        <v>1</v>
      </c>
      <c r="H45" s="589" t="s">
        <v>315</v>
      </c>
      <c r="I45" s="589"/>
      <c r="J45" s="595">
        <v>0</v>
      </c>
      <c r="K45" s="600"/>
      <c r="L45" s="600"/>
      <c r="M45" s="600"/>
      <c r="N45" s="600"/>
      <c r="T45" s="600"/>
      <c r="U45" s="600"/>
      <c r="V45" s="600"/>
    </row>
    <row r="46" spans="1:22" ht="23.25">
      <c r="A46" s="592"/>
      <c r="B46" s="589">
        <v>2</v>
      </c>
      <c r="C46" s="589" t="s">
        <v>316</v>
      </c>
      <c r="D46" s="589"/>
      <c r="E46" s="589">
        <v>104</v>
      </c>
      <c r="F46" s="592"/>
      <c r="G46" s="589">
        <v>2</v>
      </c>
      <c r="H46" s="590" t="s">
        <v>317</v>
      </c>
      <c r="I46" s="590" t="s">
        <v>256</v>
      </c>
      <c r="J46" s="595">
        <v>195</v>
      </c>
      <c r="K46" s="600"/>
      <c r="L46" s="600"/>
      <c r="M46" s="600"/>
      <c r="N46" s="600"/>
      <c r="T46" s="600"/>
      <c r="U46" s="600"/>
      <c r="V46" s="600"/>
    </row>
    <row r="47" spans="1:22" ht="23.25">
      <c r="A47" s="592"/>
      <c r="B47" s="589">
        <v>3</v>
      </c>
      <c r="C47" s="589" t="s">
        <v>318</v>
      </c>
      <c r="D47" s="589"/>
      <c r="E47" s="589">
        <v>722</v>
      </c>
      <c r="F47" s="592"/>
      <c r="G47" s="589">
        <v>3</v>
      </c>
      <c r="H47" s="589" t="s">
        <v>319</v>
      </c>
      <c r="I47" s="589"/>
      <c r="J47" s="595">
        <v>1277</v>
      </c>
      <c r="K47" s="600"/>
      <c r="L47" s="600"/>
      <c r="M47" s="600"/>
      <c r="N47" s="600"/>
      <c r="T47" s="600"/>
      <c r="U47" s="600"/>
      <c r="V47" s="600"/>
    </row>
    <row r="48" spans="1:22" ht="23.25">
      <c r="A48" s="592"/>
      <c r="B48" s="589">
        <v>4</v>
      </c>
      <c r="C48" s="589" t="s">
        <v>320</v>
      </c>
      <c r="D48" s="589"/>
      <c r="E48" s="589">
        <v>648</v>
      </c>
      <c r="F48" s="592"/>
      <c r="G48" s="589">
        <v>4</v>
      </c>
      <c r="H48" s="589" t="s">
        <v>321</v>
      </c>
      <c r="I48" s="589"/>
      <c r="J48" s="595">
        <v>0</v>
      </c>
      <c r="K48" s="600"/>
      <c r="L48" s="600"/>
      <c r="M48" s="600"/>
      <c r="N48" s="600"/>
      <c r="T48" s="600"/>
      <c r="U48" s="600"/>
      <c r="V48" s="600"/>
    </row>
    <row r="49" spans="1:22" ht="23.25">
      <c r="A49" s="592"/>
      <c r="B49" s="589">
        <v>5</v>
      </c>
      <c r="C49" s="590" t="s">
        <v>322</v>
      </c>
      <c r="D49" s="590"/>
      <c r="E49" s="589">
        <v>1474</v>
      </c>
      <c r="F49" s="592"/>
      <c r="G49" s="589">
        <v>5</v>
      </c>
      <c r="H49" s="589" t="s">
        <v>323</v>
      </c>
      <c r="I49" s="589"/>
      <c r="J49" s="595">
        <v>340</v>
      </c>
      <c r="K49" s="600"/>
      <c r="L49" s="600"/>
      <c r="M49" s="600"/>
      <c r="N49" s="600"/>
      <c r="T49" s="600"/>
      <c r="U49" s="600"/>
      <c r="V49" s="600"/>
    </row>
    <row r="50" spans="1:22" ht="23.25">
      <c r="A50" s="592"/>
      <c r="B50" s="589"/>
      <c r="C50" s="589"/>
      <c r="D50" s="589"/>
      <c r="E50" s="589"/>
      <c r="F50" s="592"/>
      <c r="G50" s="589"/>
      <c r="H50" s="589"/>
      <c r="I50" s="589"/>
      <c r="J50" s="595"/>
      <c r="K50" s="600"/>
      <c r="L50" s="600"/>
      <c r="M50" s="600"/>
      <c r="N50" s="600"/>
      <c r="T50" s="600"/>
      <c r="U50" s="600"/>
      <c r="V50" s="600"/>
    </row>
    <row r="51" spans="1:22" ht="23.25">
      <c r="A51" s="605">
        <v>12</v>
      </c>
      <c r="B51" s="606"/>
      <c r="C51" s="603" t="s">
        <v>47</v>
      </c>
      <c r="D51" s="606"/>
      <c r="E51" s="603">
        <f>E52+E53+E54+E55+E56</f>
        <v>4273</v>
      </c>
      <c r="F51" s="607">
        <v>16</v>
      </c>
      <c r="G51" s="589"/>
      <c r="H51" s="590" t="s">
        <v>324</v>
      </c>
      <c r="I51" s="590"/>
      <c r="J51" s="594">
        <f>J53+J54+J52+J55+J56</f>
        <v>1379</v>
      </c>
      <c r="K51" s="600"/>
      <c r="L51" s="600"/>
      <c r="M51" s="600"/>
      <c r="N51" s="600"/>
      <c r="T51" s="600"/>
      <c r="U51" s="600"/>
      <c r="V51" s="600"/>
    </row>
    <row r="52" spans="1:22" ht="23.25">
      <c r="A52" s="605"/>
      <c r="B52" s="589">
        <v>1</v>
      </c>
      <c r="C52" s="589" t="s">
        <v>325</v>
      </c>
      <c r="D52" s="589"/>
      <c r="E52" s="589">
        <v>0</v>
      </c>
      <c r="F52" s="608"/>
      <c r="G52" s="589">
        <v>1</v>
      </c>
      <c r="H52" s="589" t="s">
        <v>326</v>
      </c>
      <c r="I52" s="589" t="s">
        <v>256</v>
      </c>
      <c r="J52" s="595">
        <v>82</v>
      </c>
      <c r="K52" s="600"/>
      <c r="L52" s="600"/>
      <c r="M52" s="600"/>
      <c r="N52" s="600"/>
      <c r="T52" s="600"/>
      <c r="U52" s="600"/>
      <c r="V52" s="600"/>
    </row>
    <row r="53" spans="1:22" ht="23.25">
      <c r="A53" s="605"/>
      <c r="B53" s="589">
        <v>2</v>
      </c>
      <c r="C53" s="589" t="s">
        <v>327</v>
      </c>
      <c r="D53" s="589" t="s">
        <v>256</v>
      </c>
      <c r="E53" s="589">
        <v>1871</v>
      </c>
      <c r="F53" s="608"/>
      <c r="G53" s="589">
        <v>2</v>
      </c>
      <c r="H53" s="590" t="s">
        <v>328</v>
      </c>
      <c r="I53" s="590"/>
      <c r="J53" s="595">
        <v>573</v>
      </c>
      <c r="K53" s="600"/>
      <c r="L53" s="600"/>
      <c r="M53" s="600"/>
      <c r="N53" s="600"/>
      <c r="T53" s="600"/>
      <c r="U53" s="600"/>
      <c r="V53" s="600"/>
    </row>
    <row r="54" spans="1:22" ht="23.25">
      <c r="A54" s="605"/>
      <c r="B54" s="589">
        <v>3</v>
      </c>
      <c r="C54" s="589" t="s">
        <v>329</v>
      </c>
      <c r="D54" s="589" t="s">
        <v>256</v>
      </c>
      <c r="E54" s="589">
        <v>832</v>
      </c>
      <c r="F54" s="608"/>
      <c r="G54" s="589">
        <v>3</v>
      </c>
      <c r="H54" s="589" t="s">
        <v>330</v>
      </c>
      <c r="I54" s="589"/>
      <c r="J54" s="595">
        <v>492</v>
      </c>
      <c r="K54" s="600"/>
      <c r="L54" s="600"/>
      <c r="M54" s="600"/>
      <c r="N54" s="600"/>
      <c r="T54" s="600"/>
      <c r="U54" s="600"/>
      <c r="V54" s="600"/>
    </row>
    <row r="55" spans="1:22" ht="23.25">
      <c r="A55" s="605"/>
      <c r="B55" s="589">
        <v>4</v>
      </c>
      <c r="C55" s="589" t="s">
        <v>331</v>
      </c>
      <c r="D55" s="589"/>
      <c r="E55" s="589">
        <v>1016</v>
      </c>
      <c r="F55" s="608"/>
      <c r="G55" s="589">
        <v>4</v>
      </c>
      <c r="H55" s="589" t="s">
        <v>332</v>
      </c>
      <c r="I55" s="589"/>
      <c r="J55" s="595">
        <v>209</v>
      </c>
      <c r="K55" s="600"/>
      <c r="L55" s="600"/>
      <c r="M55" s="600"/>
      <c r="N55" s="600"/>
      <c r="T55" s="600"/>
      <c r="U55" s="600"/>
      <c r="V55" s="600"/>
    </row>
    <row r="56" spans="1:22" ht="23.25">
      <c r="A56" s="605"/>
      <c r="B56" s="589">
        <v>5</v>
      </c>
      <c r="C56" s="590" t="s">
        <v>333</v>
      </c>
      <c r="D56" s="590" t="s">
        <v>256</v>
      </c>
      <c r="E56" s="589">
        <v>554</v>
      </c>
      <c r="F56" s="608"/>
      <c r="G56" s="589">
        <v>5</v>
      </c>
      <c r="H56" s="589" t="s">
        <v>334</v>
      </c>
      <c r="I56" s="589"/>
      <c r="J56" s="595">
        <v>23</v>
      </c>
      <c r="K56" s="600"/>
      <c r="L56" s="600"/>
      <c r="M56" s="600"/>
      <c r="N56" s="600"/>
      <c r="T56" s="600"/>
      <c r="U56" s="600"/>
      <c r="V56" s="600"/>
    </row>
    <row r="57" spans="1:22" ht="24" thickBot="1">
      <c r="A57" s="609"/>
      <c r="B57" s="610"/>
      <c r="C57" s="589"/>
      <c r="D57" s="589"/>
      <c r="E57" s="589"/>
      <c r="F57" s="611"/>
      <c r="G57" s="589"/>
      <c r="H57" s="589"/>
      <c r="I57" s="589"/>
      <c r="J57" s="595"/>
      <c r="K57" s="600"/>
      <c r="L57" s="600"/>
      <c r="M57" s="600"/>
      <c r="N57" s="600"/>
      <c r="T57" s="600"/>
      <c r="U57" s="600"/>
      <c r="V57" s="600"/>
    </row>
    <row r="58" spans="1:22" ht="23.25">
      <c r="A58" s="592">
        <v>17</v>
      </c>
      <c r="B58" s="589"/>
      <c r="C58" s="590" t="s">
        <v>21</v>
      </c>
      <c r="D58" s="590"/>
      <c r="E58" s="591">
        <f>E59+E60+E61+E62+E63</f>
        <v>1229</v>
      </c>
      <c r="F58" s="592">
        <v>20</v>
      </c>
      <c r="G58" s="589"/>
      <c r="H58" s="590" t="s">
        <v>34</v>
      </c>
      <c r="I58" s="590"/>
      <c r="J58" s="591">
        <f>J59+J60+J61+J62+J63</f>
        <v>508</v>
      </c>
      <c r="K58" s="600"/>
      <c r="L58" s="600"/>
      <c r="M58" s="600"/>
      <c r="N58" s="600"/>
      <c r="O58" s="600"/>
      <c r="P58" s="600"/>
      <c r="Q58" s="600"/>
      <c r="R58" s="600"/>
      <c r="S58" s="600"/>
      <c r="T58" s="600"/>
      <c r="U58" s="600"/>
      <c r="V58" s="600"/>
    </row>
    <row r="59" spans="1:22" ht="23.25">
      <c r="A59" s="592"/>
      <c r="B59" s="589">
        <v>1</v>
      </c>
      <c r="C59" s="590" t="s">
        <v>335</v>
      </c>
      <c r="D59" s="590"/>
      <c r="E59" s="593">
        <v>683</v>
      </c>
      <c r="F59" s="592"/>
      <c r="G59" s="589">
        <v>1</v>
      </c>
      <c r="H59" s="589" t="s">
        <v>336</v>
      </c>
      <c r="I59" s="589"/>
      <c r="J59" s="593">
        <v>22</v>
      </c>
      <c r="K59" s="600"/>
      <c r="L59" s="600"/>
      <c r="M59" s="600"/>
      <c r="R59" s="600"/>
      <c r="S59" s="600"/>
      <c r="T59" s="600"/>
      <c r="U59" s="600"/>
      <c r="V59" s="600"/>
    </row>
    <row r="60" spans="1:22" ht="23.25">
      <c r="A60" s="592"/>
      <c r="B60" s="589">
        <v>2</v>
      </c>
      <c r="C60" s="589" t="s">
        <v>337</v>
      </c>
      <c r="D60" s="589"/>
      <c r="E60" s="593">
        <v>444</v>
      </c>
      <c r="F60" s="592"/>
      <c r="G60" s="589">
        <v>2</v>
      </c>
      <c r="H60" s="589" t="s">
        <v>338</v>
      </c>
      <c r="I60" s="589"/>
      <c r="J60" s="593">
        <v>260</v>
      </c>
      <c r="K60" s="600"/>
      <c r="L60" s="600"/>
      <c r="M60" s="600"/>
      <c r="R60" s="600"/>
      <c r="S60" s="600"/>
      <c r="T60" s="600"/>
      <c r="U60" s="600"/>
      <c r="V60" s="600"/>
    </row>
    <row r="61" spans="1:22" ht="23.25">
      <c r="A61" s="592"/>
      <c r="B61" s="589">
        <v>3</v>
      </c>
      <c r="C61" s="589" t="s">
        <v>339</v>
      </c>
      <c r="D61" s="589"/>
      <c r="E61" s="593">
        <v>60</v>
      </c>
      <c r="F61" s="592"/>
      <c r="G61" s="589">
        <v>3</v>
      </c>
      <c r="H61" s="589" t="s">
        <v>340</v>
      </c>
      <c r="I61" s="589"/>
      <c r="J61" s="593">
        <v>0</v>
      </c>
      <c r="K61" s="600"/>
      <c r="L61" s="600"/>
      <c r="M61" s="600"/>
      <c r="R61" s="600"/>
      <c r="S61" s="600"/>
      <c r="T61" s="600"/>
      <c r="U61" s="600"/>
      <c r="V61" s="600"/>
    </row>
    <row r="62" spans="1:22" ht="23.25">
      <c r="A62" s="592"/>
      <c r="B62" s="589">
        <v>4</v>
      </c>
      <c r="C62" s="589" t="s">
        <v>341</v>
      </c>
      <c r="D62" s="589"/>
      <c r="E62" s="593">
        <v>32</v>
      </c>
      <c r="F62" s="592"/>
      <c r="G62" s="589">
        <v>4</v>
      </c>
      <c r="H62" s="590" t="s">
        <v>342</v>
      </c>
      <c r="I62" s="590" t="s">
        <v>256</v>
      </c>
      <c r="J62" s="593">
        <v>14</v>
      </c>
      <c r="K62" s="600"/>
      <c r="L62" s="600"/>
      <c r="M62" s="600"/>
      <c r="R62" s="600"/>
      <c r="S62" s="600"/>
      <c r="T62" s="600"/>
      <c r="U62" s="600"/>
      <c r="V62" s="600"/>
    </row>
    <row r="63" spans="1:22" ht="23.25">
      <c r="A63" s="592"/>
      <c r="B63" s="589">
        <v>5</v>
      </c>
      <c r="C63" s="589" t="s">
        <v>343</v>
      </c>
      <c r="D63" s="589"/>
      <c r="E63" s="593">
        <v>10</v>
      </c>
      <c r="F63" s="592"/>
      <c r="G63" s="589">
        <v>5</v>
      </c>
      <c r="H63" s="589" t="s">
        <v>344</v>
      </c>
      <c r="I63" s="589"/>
      <c r="J63" s="593">
        <v>212</v>
      </c>
      <c r="K63" s="600"/>
      <c r="L63" s="600"/>
      <c r="M63" s="600"/>
      <c r="R63" s="600"/>
      <c r="S63" s="600"/>
      <c r="T63" s="600"/>
      <c r="U63" s="600"/>
      <c r="V63" s="600"/>
    </row>
    <row r="64" spans="1:22" ht="23.25">
      <c r="A64" s="592"/>
      <c r="B64" s="589"/>
      <c r="C64" s="589"/>
      <c r="D64" s="589"/>
      <c r="E64" s="593"/>
      <c r="F64" s="592"/>
      <c r="G64" s="612"/>
      <c r="H64" s="613"/>
      <c r="I64" s="613"/>
      <c r="K64" s="600"/>
      <c r="L64" s="600"/>
      <c r="M64" s="600"/>
      <c r="R64" s="600"/>
      <c r="S64" s="600"/>
      <c r="T64" s="600"/>
      <c r="U64" s="600"/>
      <c r="V64" s="600"/>
    </row>
    <row r="65" spans="1:22" ht="23.25">
      <c r="A65" s="592">
        <v>18</v>
      </c>
      <c r="B65" s="589"/>
      <c r="C65" s="590" t="s">
        <v>19</v>
      </c>
      <c r="D65" s="589"/>
      <c r="E65" s="590">
        <f>E66+E67+E68+E69+E70</f>
        <v>1070</v>
      </c>
      <c r="F65" s="592">
        <v>21</v>
      </c>
      <c r="G65" s="602"/>
      <c r="H65" s="602"/>
      <c r="I65" s="602"/>
      <c r="J65" s="602"/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0"/>
      <c r="V65" s="600"/>
    </row>
    <row r="66" spans="1:22" ht="23.25">
      <c r="A66" s="592"/>
      <c r="B66" s="589">
        <v>1</v>
      </c>
      <c r="C66" s="589" t="s">
        <v>345</v>
      </c>
      <c r="D66" s="589"/>
      <c r="E66" s="589">
        <v>22</v>
      </c>
      <c r="F66" s="592"/>
      <c r="G66" s="589">
        <v>1</v>
      </c>
      <c r="H66" s="602"/>
      <c r="I66" s="602"/>
      <c r="J66" s="602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</row>
    <row r="67" spans="1:22" ht="23.25">
      <c r="A67" s="592"/>
      <c r="B67" s="589">
        <v>2</v>
      </c>
      <c r="C67" s="589" t="s">
        <v>346</v>
      </c>
      <c r="D67" s="589"/>
      <c r="E67" s="589">
        <v>355</v>
      </c>
      <c r="F67" s="592"/>
      <c r="G67" s="589">
        <v>2</v>
      </c>
      <c r="H67" s="602"/>
      <c r="I67" s="602"/>
      <c r="J67" s="602"/>
      <c r="K67" s="600"/>
      <c r="L67" s="600"/>
      <c r="M67" s="600"/>
      <c r="N67" s="600"/>
      <c r="O67" s="600"/>
      <c r="P67" s="600"/>
      <c r="Q67" s="600"/>
      <c r="R67" s="600"/>
      <c r="S67" s="600"/>
      <c r="T67" s="600"/>
      <c r="U67" s="600"/>
      <c r="V67" s="600"/>
    </row>
    <row r="68" spans="1:22" ht="23.25">
      <c r="A68" s="592"/>
      <c r="B68" s="589">
        <v>3</v>
      </c>
      <c r="C68" s="589" t="s">
        <v>347</v>
      </c>
      <c r="D68" s="589"/>
      <c r="E68" s="589">
        <v>253</v>
      </c>
      <c r="F68" s="592"/>
      <c r="G68" s="589">
        <v>3</v>
      </c>
      <c r="H68" s="602"/>
      <c r="I68" s="602"/>
      <c r="J68" s="602"/>
      <c r="K68" s="600"/>
      <c r="L68" s="600"/>
      <c r="M68" s="600"/>
      <c r="N68" s="600"/>
      <c r="O68" s="600"/>
      <c r="P68" s="600"/>
      <c r="Q68" s="600"/>
      <c r="R68" s="600"/>
      <c r="S68" s="600"/>
      <c r="T68" s="600"/>
      <c r="U68" s="600"/>
      <c r="V68" s="600"/>
    </row>
    <row r="69" spans="1:22" ht="23.25">
      <c r="A69" s="592"/>
      <c r="B69" s="589">
        <v>4</v>
      </c>
      <c r="C69" s="589" t="s">
        <v>348</v>
      </c>
      <c r="D69" s="589" t="s">
        <v>256</v>
      </c>
      <c r="E69" s="589">
        <v>155</v>
      </c>
      <c r="F69" s="592"/>
      <c r="G69" s="589">
        <v>4</v>
      </c>
      <c r="H69" s="602"/>
      <c r="I69" s="602"/>
      <c r="J69" s="602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</row>
    <row r="70" spans="1:22" ht="23.25">
      <c r="A70" s="592"/>
      <c r="B70" s="589">
        <v>5</v>
      </c>
      <c r="C70" s="589" t="s">
        <v>349</v>
      </c>
      <c r="D70" s="589" t="s">
        <v>256</v>
      </c>
      <c r="E70" s="589">
        <v>285</v>
      </c>
      <c r="F70" s="592"/>
      <c r="G70" s="589">
        <v>5</v>
      </c>
      <c r="H70" s="602"/>
      <c r="I70" s="602"/>
      <c r="J70" s="602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</row>
    <row r="71" spans="1:22" ht="23.25">
      <c r="A71" s="592"/>
      <c r="B71" s="589"/>
      <c r="C71" s="589"/>
      <c r="D71" s="589"/>
      <c r="E71" s="589"/>
      <c r="F71" s="592"/>
      <c r="G71" s="589"/>
      <c r="H71" s="602"/>
      <c r="I71" s="602"/>
      <c r="J71" s="602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</row>
    <row r="72" spans="1:22" ht="23.25">
      <c r="A72" s="592">
        <v>19</v>
      </c>
      <c r="B72" s="589"/>
      <c r="C72" s="604" t="s">
        <v>14</v>
      </c>
      <c r="D72" s="602"/>
      <c r="E72" s="604">
        <f>E73+E74+E75+E76+E77</f>
        <v>926</v>
      </c>
      <c r="F72" s="592">
        <v>22</v>
      </c>
      <c r="G72" s="606"/>
      <c r="H72" s="602"/>
      <c r="I72" s="602"/>
      <c r="J72" s="602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</row>
    <row r="73" spans="1:22" ht="23.25">
      <c r="A73" s="592"/>
      <c r="B73" s="589">
        <v>1</v>
      </c>
      <c r="C73" s="602" t="s">
        <v>350</v>
      </c>
      <c r="D73" s="602"/>
      <c r="E73" s="602">
        <v>0</v>
      </c>
      <c r="F73" s="592"/>
      <c r="G73" s="589">
        <v>1</v>
      </c>
      <c r="H73" s="602"/>
      <c r="I73" s="602"/>
      <c r="J73" s="602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</row>
    <row r="74" spans="1:22" ht="23.25">
      <c r="A74" s="592"/>
      <c r="B74" s="589">
        <v>2</v>
      </c>
      <c r="C74" s="602" t="s">
        <v>351</v>
      </c>
      <c r="D74" s="602"/>
      <c r="E74" s="602">
        <v>370</v>
      </c>
      <c r="F74" s="592"/>
      <c r="G74" s="589">
        <v>2</v>
      </c>
      <c r="H74" s="602"/>
      <c r="I74" s="602"/>
      <c r="J74" s="602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</row>
    <row r="75" spans="1:22" ht="23.25">
      <c r="A75" s="592"/>
      <c r="B75" s="589">
        <v>3</v>
      </c>
      <c r="C75" s="602" t="s">
        <v>352</v>
      </c>
      <c r="D75" s="602"/>
      <c r="E75" s="602">
        <v>379</v>
      </c>
      <c r="F75" s="592"/>
      <c r="G75" s="589">
        <v>3</v>
      </c>
      <c r="H75" s="602"/>
      <c r="I75" s="602"/>
      <c r="J75" s="602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</row>
    <row r="76" spans="1:22" ht="23.25">
      <c r="A76" s="592"/>
      <c r="B76" s="589">
        <v>4</v>
      </c>
      <c r="C76" s="602" t="s">
        <v>353</v>
      </c>
      <c r="D76" s="602"/>
      <c r="E76" s="602">
        <v>122</v>
      </c>
      <c r="F76" s="592"/>
      <c r="G76" s="589">
        <v>4</v>
      </c>
      <c r="H76" s="602"/>
      <c r="I76" s="602"/>
      <c r="J76" s="602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</row>
    <row r="77" spans="1:22" ht="23.25">
      <c r="A77" s="592"/>
      <c r="B77" s="589">
        <v>5</v>
      </c>
      <c r="C77" s="602" t="s">
        <v>354</v>
      </c>
      <c r="D77" s="602"/>
      <c r="E77" s="602">
        <v>55</v>
      </c>
      <c r="F77" s="592"/>
      <c r="G77" s="589">
        <v>5</v>
      </c>
      <c r="H77" s="602"/>
      <c r="I77" s="602"/>
      <c r="J77" s="602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</row>
    <row r="78" spans="1:22" ht="24" thickBot="1">
      <c r="A78" s="592"/>
      <c r="B78" s="589"/>
      <c r="C78" s="589"/>
      <c r="D78" s="589"/>
      <c r="E78" s="593"/>
      <c r="F78" s="592"/>
      <c r="G78" s="610"/>
      <c r="H78" s="602"/>
      <c r="I78" s="602"/>
      <c r="J78" s="602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</row>
    <row r="79" spans="1:22" ht="23.25">
      <c r="A79" s="600"/>
      <c r="B79" s="600"/>
      <c r="C79" s="600"/>
      <c r="D79" s="600"/>
      <c r="E79" s="600"/>
      <c r="F79" s="600"/>
      <c r="G79" s="600"/>
      <c r="H79" s="600"/>
      <c r="I79" s="600"/>
      <c r="J79" s="600"/>
      <c r="K79" s="600"/>
      <c r="L79" s="600"/>
      <c r="M79" s="600"/>
      <c r="N79" s="600"/>
      <c r="O79" s="600"/>
      <c r="P79" s="600"/>
      <c r="Q79" s="600"/>
      <c r="R79" s="600"/>
      <c r="S79" s="600"/>
      <c r="T79" s="600"/>
      <c r="U79" s="600"/>
      <c r="V79" s="600"/>
    </row>
    <row r="80" spans="1:22" ht="23.25">
      <c r="A80" s="600"/>
      <c r="B80" s="600"/>
      <c r="C80" s="600"/>
      <c r="D80" s="600"/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</row>
    <row r="81" spans="1:22" ht="23.25">
      <c r="A81" s="600"/>
      <c r="B81" s="600"/>
      <c r="C81" s="600"/>
      <c r="D81" s="600"/>
      <c r="E81" s="600"/>
      <c r="F81" s="600"/>
      <c r="G81" s="600"/>
      <c r="H81" s="600"/>
      <c r="I81" s="600"/>
      <c r="J81" s="600"/>
      <c r="K81" s="600"/>
      <c r="L81" s="600"/>
      <c r="M81" s="600"/>
      <c r="N81" s="600"/>
      <c r="O81" s="600"/>
      <c r="P81" s="600"/>
      <c r="Q81" s="600"/>
      <c r="R81" s="600"/>
      <c r="S81" s="600"/>
      <c r="T81" s="600"/>
      <c r="U81" s="600"/>
      <c r="V81" s="600"/>
    </row>
    <row r="82" spans="1:22" ht="23.25">
      <c r="A82" s="600"/>
      <c r="B82" s="600"/>
      <c r="C82" s="600"/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</row>
    <row r="83" spans="1:22" ht="23.25">
      <c r="A83" s="600"/>
      <c r="B83" s="600"/>
      <c r="C83" s="600"/>
      <c r="D83" s="600"/>
      <c r="E83" s="600"/>
      <c r="F83" s="600"/>
      <c r="G83" s="600"/>
      <c r="H83" s="600"/>
      <c r="I83" s="600"/>
      <c r="J83" s="600"/>
      <c r="K83" s="600"/>
      <c r="L83" s="600"/>
      <c r="M83" s="600"/>
      <c r="N83" s="600"/>
      <c r="O83" s="600"/>
      <c r="P83" s="600"/>
      <c r="Q83" s="600"/>
      <c r="R83" s="600"/>
      <c r="S83" s="600"/>
      <c r="T83" s="600"/>
      <c r="U83" s="600"/>
      <c r="V83" s="600"/>
    </row>
    <row r="84" spans="1:22" ht="23.25">
      <c r="A84" s="600"/>
      <c r="B84" s="600"/>
      <c r="C84" s="600"/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0"/>
    </row>
    <row r="85" spans="1:22" ht="23.25">
      <c r="A85" s="600"/>
      <c r="B85" s="600"/>
      <c r="C85" s="600"/>
      <c r="D85" s="600"/>
      <c r="E85" s="600"/>
      <c r="F85" s="600"/>
      <c r="G85" s="600"/>
      <c r="H85" s="600"/>
      <c r="I85" s="600"/>
      <c r="J85" s="600"/>
      <c r="K85" s="600"/>
      <c r="L85" s="600"/>
      <c r="M85" s="600"/>
      <c r="N85" s="600"/>
      <c r="O85" s="600"/>
      <c r="P85" s="600"/>
      <c r="Q85" s="600"/>
      <c r="R85" s="600"/>
      <c r="S85" s="600"/>
      <c r="T85" s="600"/>
      <c r="U85" s="600"/>
      <c r="V85" s="600"/>
    </row>
    <row r="86" spans="1:22" ht="23.25">
      <c r="A86" s="600"/>
      <c r="B86" s="600"/>
      <c r="C86" s="600"/>
      <c r="D86" s="600"/>
      <c r="E86" s="600"/>
      <c r="F86" s="600"/>
      <c r="G86" s="600"/>
      <c r="H86" s="600"/>
      <c r="I86" s="600"/>
      <c r="J86" s="600"/>
      <c r="K86" s="600"/>
      <c r="L86" s="600"/>
      <c r="M86" s="600"/>
      <c r="N86" s="600"/>
      <c r="O86" s="600"/>
      <c r="P86" s="600"/>
      <c r="Q86" s="600"/>
      <c r="R86" s="600"/>
      <c r="S86" s="600"/>
      <c r="T86" s="600"/>
      <c r="U86" s="600"/>
      <c r="V86" s="600"/>
    </row>
    <row r="87" spans="1:22" ht="23.25">
      <c r="A87" s="600"/>
      <c r="B87" s="600"/>
      <c r="C87" s="600"/>
      <c r="D87" s="600"/>
      <c r="E87" s="600"/>
      <c r="F87" s="600"/>
      <c r="G87" s="600"/>
      <c r="H87" s="600"/>
      <c r="I87" s="600"/>
      <c r="J87" s="600"/>
      <c r="K87" s="600"/>
      <c r="L87" s="600"/>
      <c r="M87" s="600"/>
      <c r="N87" s="600"/>
      <c r="O87" s="600"/>
      <c r="P87" s="600"/>
      <c r="Q87" s="600"/>
      <c r="R87" s="600"/>
      <c r="S87" s="600"/>
      <c r="T87" s="600"/>
      <c r="U87" s="600"/>
      <c r="V87" s="600"/>
    </row>
    <row r="88" spans="1:22" ht="23.25">
      <c r="A88" s="600"/>
      <c r="B88" s="600"/>
      <c r="C88" s="600"/>
      <c r="D88" s="600"/>
      <c r="E88" s="600"/>
      <c r="F88" s="600"/>
      <c r="G88" s="600"/>
      <c r="H88" s="600"/>
      <c r="I88" s="600"/>
      <c r="J88" s="600"/>
      <c r="K88" s="600"/>
      <c r="L88" s="600"/>
      <c r="M88" s="600"/>
      <c r="N88" s="600"/>
      <c r="O88" s="600"/>
      <c r="P88" s="600"/>
      <c r="Q88" s="600"/>
      <c r="R88" s="600"/>
      <c r="S88" s="600"/>
      <c r="T88" s="600"/>
      <c r="U88" s="600"/>
      <c r="V88" s="600"/>
    </row>
    <row r="89" spans="1:22" ht="23.25">
      <c r="A89" s="600"/>
      <c r="B89" s="600"/>
      <c r="C89" s="600"/>
      <c r="D89" s="600"/>
      <c r="E89" s="600"/>
      <c r="F89" s="600"/>
      <c r="G89" s="600"/>
      <c r="H89" s="600"/>
      <c r="I89" s="600"/>
      <c r="J89" s="600"/>
      <c r="K89" s="600"/>
      <c r="L89" s="600"/>
      <c r="M89" s="600"/>
      <c r="N89" s="600"/>
      <c r="O89" s="600"/>
      <c r="P89" s="600"/>
      <c r="Q89" s="600"/>
      <c r="R89" s="600"/>
      <c r="S89" s="600"/>
      <c r="T89" s="600"/>
      <c r="U89" s="600"/>
      <c r="V89" s="600"/>
    </row>
    <row r="90" spans="1:22" ht="23.25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</row>
    <row r="91" spans="1:22" ht="23.25">
      <c r="A91" s="600"/>
      <c r="B91" s="600"/>
      <c r="C91" s="600"/>
      <c r="D91" s="600"/>
      <c r="E91" s="600"/>
      <c r="F91" s="600"/>
      <c r="G91" s="600"/>
      <c r="H91" s="600"/>
      <c r="I91" s="600"/>
      <c r="J91" s="600"/>
      <c r="K91" s="600"/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</row>
    <row r="92" spans="1:22" ht="23.25">
      <c r="A92" s="600"/>
      <c r="B92" s="600"/>
      <c r="C92" s="600"/>
      <c r="D92" s="600"/>
      <c r="E92" s="600"/>
      <c r="F92" s="600"/>
      <c r="G92" s="600"/>
      <c r="H92" s="600"/>
      <c r="I92" s="600"/>
      <c r="J92" s="600"/>
      <c r="K92" s="600"/>
      <c r="L92" s="600"/>
      <c r="M92" s="600"/>
      <c r="N92" s="600"/>
      <c r="O92" s="600"/>
      <c r="P92" s="600"/>
      <c r="Q92" s="600"/>
      <c r="R92" s="600"/>
      <c r="S92" s="600"/>
      <c r="T92" s="600"/>
      <c r="U92" s="600"/>
      <c r="V92" s="600"/>
    </row>
    <row r="93" spans="1:22" ht="23.25">
      <c r="A93" s="600"/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</row>
    <row r="94" spans="1:22" ht="23.25">
      <c r="A94" s="600"/>
      <c r="B94" s="600"/>
      <c r="C94" s="600"/>
      <c r="D94" s="600"/>
      <c r="E94" s="600"/>
      <c r="F94" s="600"/>
      <c r="G94" s="600"/>
      <c r="H94" s="600"/>
      <c r="I94" s="600"/>
      <c r="J94" s="600"/>
      <c r="K94" s="600"/>
      <c r="L94" s="600"/>
      <c r="M94" s="600"/>
      <c r="N94" s="600"/>
      <c r="O94" s="600"/>
      <c r="P94" s="600"/>
      <c r="Q94" s="600"/>
      <c r="R94" s="600"/>
      <c r="S94" s="600"/>
      <c r="T94" s="600"/>
      <c r="U94" s="600"/>
      <c r="V94" s="600"/>
    </row>
    <row r="95" spans="1:22" ht="23.25">
      <c r="A95" s="600"/>
      <c r="B95" s="600"/>
      <c r="C95" s="600"/>
      <c r="D95" s="600"/>
      <c r="E95" s="600"/>
      <c r="F95" s="600"/>
      <c r="G95" s="600"/>
      <c r="H95" s="600"/>
      <c r="I95" s="600"/>
      <c r="J95" s="600"/>
      <c r="K95" s="600"/>
      <c r="L95" s="600"/>
      <c r="M95" s="600"/>
      <c r="N95" s="600"/>
      <c r="O95" s="600"/>
      <c r="P95" s="600"/>
      <c r="Q95" s="600"/>
      <c r="R95" s="600"/>
      <c r="S95" s="600"/>
      <c r="T95" s="600"/>
      <c r="U95" s="600"/>
      <c r="V95" s="600"/>
    </row>
    <row r="96" spans="1:22" ht="23.25">
      <c r="A96" s="600"/>
      <c r="B96" s="600"/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</row>
    <row r="97" spans="1:22" ht="23.25">
      <c r="A97" s="600"/>
      <c r="B97" s="600"/>
      <c r="C97" s="600"/>
      <c r="D97" s="600"/>
      <c r="E97" s="600"/>
      <c r="F97" s="600"/>
      <c r="G97" s="600"/>
      <c r="H97" s="600"/>
      <c r="I97" s="600"/>
      <c r="J97" s="600"/>
      <c r="K97" s="600"/>
      <c r="L97" s="600"/>
      <c r="M97" s="600"/>
      <c r="N97" s="600"/>
      <c r="O97" s="600"/>
      <c r="P97" s="600"/>
      <c r="Q97" s="600"/>
      <c r="R97" s="600"/>
      <c r="S97" s="600"/>
      <c r="T97" s="600"/>
      <c r="U97" s="600"/>
      <c r="V97" s="600"/>
    </row>
    <row r="98" spans="1:22" ht="23.25">
      <c r="A98" s="600"/>
      <c r="B98" s="600"/>
      <c r="C98" s="600"/>
      <c r="D98" s="600"/>
      <c r="E98" s="600"/>
      <c r="F98" s="600"/>
      <c r="G98" s="600"/>
      <c r="H98" s="600"/>
      <c r="I98" s="600"/>
      <c r="J98" s="600"/>
      <c r="K98" s="600"/>
      <c r="L98" s="600"/>
      <c r="M98" s="600"/>
      <c r="N98" s="600"/>
      <c r="O98" s="600"/>
      <c r="P98" s="600"/>
      <c r="Q98" s="600"/>
      <c r="R98" s="600"/>
      <c r="S98" s="600"/>
      <c r="T98" s="600"/>
      <c r="U98" s="600"/>
      <c r="V98" s="600"/>
    </row>
    <row r="99" spans="1:22" ht="23.25">
      <c r="A99" s="600"/>
      <c r="B99" s="600"/>
      <c r="C99" s="600"/>
      <c r="D99" s="600"/>
      <c r="E99" s="600"/>
      <c r="F99" s="600"/>
      <c r="G99" s="600"/>
      <c r="H99" s="600"/>
      <c r="I99" s="600"/>
      <c r="J99" s="600"/>
      <c r="K99" s="600"/>
      <c r="L99" s="600"/>
      <c r="M99" s="600"/>
      <c r="N99" s="600"/>
      <c r="O99" s="600"/>
      <c r="P99" s="600"/>
      <c r="Q99" s="600"/>
      <c r="R99" s="600"/>
      <c r="S99" s="600"/>
      <c r="T99" s="600"/>
      <c r="U99" s="600"/>
      <c r="V99" s="600"/>
    </row>
    <row r="100" spans="1:22" ht="23.25">
      <c r="A100" s="600"/>
      <c r="B100" s="600"/>
      <c r="C100" s="600"/>
      <c r="D100" s="600"/>
      <c r="E100" s="600"/>
      <c r="F100" s="600"/>
      <c r="G100" s="600"/>
      <c r="H100" s="600"/>
      <c r="I100" s="600"/>
      <c r="J100" s="600"/>
      <c r="K100" s="600"/>
      <c r="L100" s="600"/>
      <c r="M100" s="600"/>
      <c r="N100" s="600"/>
      <c r="O100" s="600"/>
      <c r="P100" s="600"/>
      <c r="Q100" s="600"/>
      <c r="R100" s="600"/>
      <c r="S100" s="600"/>
      <c r="T100" s="600"/>
      <c r="U100" s="600"/>
      <c r="V100" s="600"/>
    </row>
    <row r="101" spans="1:22" ht="23.25">
      <c r="A101" s="600"/>
      <c r="B101" s="600"/>
      <c r="C101" s="600"/>
      <c r="D101" s="600"/>
      <c r="E101" s="600"/>
      <c r="F101" s="600"/>
      <c r="G101" s="600"/>
      <c r="H101" s="600"/>
      <c r="I101" s="600"/>
      <c r="J101" s="600"/>
      <c r="K101" s="600"/>
      <c r="L101" s="600"/>
      <c r="M101" s="600"/>
      <c r="N101" s="600"/>
      <c r="O101" s="600"/>
      <c r="P101" s="600"/>
      <c r="Q101" s="600"/>
      <c r="R101" s="600"/>
      <c r="S101" s="600"/>
      <c r="T101" s="600"/>
      <c r="U101" s="600"/>
      <c r="V101" s="600"/>
    </row>
    <row r="102" spans="1:22" ht="23.25">
      <c r="A102" s="600"/>
      <c r="B102" s="600"/>
      <c r="C102" s="600"/>
      <c r="D102" s="600"/>
      <c r="E102" s="600"/>
      <c r="F102" s="600"/>
      <c r="G102" s="600"/>
      <c r="H102" s="600"/>
      <c r="I102" s="600"/>
      <c r="J102" s="600"/>
      <c r="K102" s="600"/>
      <c r="L102" s="600"/>
      <c r="M102" s="600"/>
      <c r="N102" s="600"/>
      <c r="O102" s="600"/>
      <c r="P102" s="600"/>
      <c r="Q102" s="600"/>
      <c r="R102" s="600"/>
      <c r="S102" s="600"/>
      <c r="T102" s="600"/>
      <c r="U102" s="600"/>
      <c r="V102" s="600"/>
    </row>
    <row r="103" spans="1:22" ht="23.25">
      <c r="A103" s="600"/>
      <c r="B103" s="600"/>
      <c r="C103" s="600"/>
      <c r="D103" s="600"/>
      <c r="E103" s="600"/>
      <c r="F103" s="600"/>
      <c r="G103" s="600"/>
      <c r="H103" s="600"/>
      <c r="I103" s="600"/>
      <c r="J103" s="600"/>
      <c r="K103" s="600"/>
      <c r="L103" s="600"/>
      <c r="M103" s="600"/>
      <c r="N103" s="600"/>
      <c r="O103" s="600"/>
      <c r="P103" s="600"/>
      <c r="Q103" s="600"/>
      <c r="R103" s="600"/>
      <c r="S103" s="600"/>
      <c r="T103" s="600"/>
      <c r="U103" s="600"/>
      <c r="V103" s="600"/>
    </row>
    <row r="104" spans="1:22" ht="23.25">
      <c r="A104" s="600"/>
      <c r="B104" s="600"/>
      <c r="C104" s="600"/>
      <c r="D104" s="600"/>
      <c r="E104" s="600"/>
      <c r="F104" s="600"/>
      <c r="G104" s="600"/>
      <c r="H104" s="600"/>
      <c r="I104" s="600"/>
      <c r="J104" s="600"/>
      <c r="K104" s="600"/>
      <c r="L104" s="600"/>
      <c r="M104" s="600"/>
      <c r="N104" s="600"/>
      <c r="O104" s="600"/>
      <c r="P104" s="600"/>
      <c r="Q104" s="600"/>
      <c r="R104" s="600"/>
      <c r="S104" s="600"/>
      <c r="T104" s="600"/>
      <c r="U104" s="600"/>
      <c r="V104" s="600"/>
    </row>
    <row r="105" spans="1:22" ht="23.25">
      <c r="A105" s="600"/>
      <c r="B105" s="600"/>
      <c r="C105" s="600"/>
      <c r="D105" s="600"/>
      <c r="E105" s="600"/>
      <c r="F105" s="600"/>
      <c r="G105" s="600"/>
      <c r="H105" s="600"/>
      <c r="I105" s="600"/>
      <c r="J105" s="600"/>
      <c r="K105" s="600"/>
      <c r="L105" s="600"/>
      <c r="M105" s="600"/>
      <c r="N105" s="600"/>
      <c r="O105" s="600"/>
      <c r="P105" s="600"/>
      <c r="Q105" s="600"/>
      <c r="R105" s="600"/>
      <c r="S105" s="600"/>
      <c r="T105" s="600"/>
      <c r="U105" s="600"/>
      <c r="V105" s="600"/>
    </row>
    <row r="106" spans="1:22" ht="23.25">
      <c r="A106" s="600"/>
      <c r="B106" s="600"/>
      <c r="C106" s="600"/>
      <c r="D106" s="600"/>
      <c r="E106" s="600"/>
      <c r="F106" s="600"/>
      <c r="G106" s="600"/>
      <c r="H106" s="600"/>
      <c r="I106" s="600"/>
      <c r="J106" s="600"/>
      <c r="K106" s="600"/>
      <c r="L106" s="600"/>
      <c r="M106" s="600"/>
      <c r="N106" s="600"/>
      <c r="O106" s="600"/>
      <c r="P106" s="600"/>
      <c r="Q106" s="600"/>
      <c r="R106" s="600"/>
      <c r="S106" s="600"/>
      <c r="T106" s="600"/>
      <c r="U106" s="600"/>
      <c r="V106" s="600"/>
    </row>
    <row r="107" spans="1:22" ht="23.25">
      <c r="A107" s="600"/>
      <c r="B107" s="600"/>
      <c r="C107" s="600"/>
      <c r="D107" s="600"/>
      <c r="E107" s="600"/>
      <c r="F107" s="600"/>
      <c r="G107" s="600"/>
      <c r="H107" s="600"/>
      <c r="I107" s="600"/>
      <c r="J107" s="600"/>
      <c r="K107" s="600"/>
      <c r="L107" s="600"/>
      <c r="M107" s="600"/>
      <c r="N107" s="600"/>
      <c r="O107" s="600"/>
      <c r="P107" s="600"/>
      <c r="Q107" s="600"/>
      <c r="R107" s="600"/>
      <c r="S107" s="600"/>
      <c r="T107" s="600"/>
      <c r="U107" s="600"/>
      <c r="V107" s="600"/>
    </row>
    <row r="108" spans="1:22" ht="23.25">
      <c r="A108" s="600"/>
      <c r="B108" s="600"/>
      <c r="C108" s="600"/>
      <c r="D108" s="600"/>
      <c r="E108" s="600"/>
      <c r="F108" s="600"/>
      <c r="G108" s="600"/>
      <c r="H108" s="600"/>
      <c r="I108" s="600"/>
      <c r="J108" s="600"/>
      <c r="K108" s="600"/>
      <c r="L108" s="600"/>
      <c r="M108" s="600"/>
      <c r="N108" s="600"/>
      <c r="O108" s="600"/>
      <c r="P108" s="600"/>
      <c r="Q108" s="600"/>
      <c r="R108" s="600"/>
      <c r="S108" s="600"/>
      <c r="T108" s="600"/>
      <c r="U108" s="600"/>
      <c r="V108" s="600"/>
    </row>
    <row r="109" spans="1:22" ht="23.25">
      <c r="A109" s="600"/>
      <c r="B109" s="600"/>
      <c r="C109" s="600"/>
      <c r="D109" s="600"/>
      <c r="E109" s="600"/>
      <c r="F109" s="600"/>
      <c r="G109" s="600"/>
      <c r="H109" s="600"/>
      <c r="I109" s="600"/>
      <c r="J109" s="600"/>
      <c r="K109" s="600"/>
      <c r="L109" s="600"/>
      <c r="M109" s="600"/>
      <c r="N109" s="600"/>
      <c r="O109" s="600"/>
      <c r="P109" s="600"/>
      <c r="Q109" s="600"/>
      <c r="R109" s="600"/>
      <c r="S109" s="600"/>
      <c r="T109" s="600"/>
      <c r="U109" s="600"/>
      <c r="V109" s="600"/>
    </row>
    <row r="110" spans="1:22" ht="23.25">
      <c r="A110" s="600"/>
      <c r="B110" s="600"/>
      <c r="C110" s="600"/>
      <c r="D110" s="600"/>
      <c r="E110" s="600"/>
      <c r="F110" s="600"/>
      <c r="G110" s="600"/>
      <c r="H110" s="600"/>
      <c r="I110" s="600"/>
      <c r="J110" s="600"/>
      <c r="K110" s="600"/>
      <c r="L110" s="600"/>
      <c r="M110" s="600"/>
      <c r="N110" s="600"/>
      <c r="O110" s="600"/>
      <c r="P110" s="600"/>
      <c r="Q110" s="600"/>
      <c r="R110" s="600"/>
      <c r="S110" s="600"/>
      <c r="T110" s="600"/>
      <c r="U110" s="600"/>
      <c r="V110" s="600"/>
    </row>
    <row r="111" spans="1:22" ht="23.25">
      <c r="A111" s="600"/>
      <c r="B111" s="600"/>
      <c r="C111" s="600"/>
      <c r="D111" s="600"/>
      <c r="E111" s="600"/>
      <c r="F111" s="600"/>
      <c r="G111" s="600"/>
      <c r="H111" s="600"/>
      <c r="I111" s="600"/>
      <c r="J111" s="600"/>
      <c r="K111" s="600"/>
      <c r="L111" s="600"/>
      <c r="M111" s="600"/>
      <c r="N111" s="600"/>
      <c r="O111" s="600"/>
      <c r="P111" s="600"/>
      <c r="Q111" s="600"/>
      <c r="R111" s="600"/>
      <c r="S111" s="600"/>
      <c r="T111" s="600"/>
      <c r="U111" s="600"/>
      <c r="V111" s="600"/>
    </row>
    <row r="112" spans="1:22" ht="23.25">
      <c r="A112" s="600"/>
      <c r="B112" s="600"/>
      <c r="C112" s="600"/>
      <c r="D112" s="600"/>
      <c r="E112" s="600"/>
      <c r="F112" s="600"/>
      <c r="G112" s="600"/>
      <c r="H112" s="600"/>
      <c r="I112" s="600"/>
      <c r="J112" s="600"/>
      <c r="K112" s="600"/>
      <c r="L112" s="600"/>
      <c r="M112" s="600"/>
      <c r="N112" s="600"/>
      <c r="O112" s="600"/>
      <c r="P112" s="600"/>
      <c r="Q112" s="600"/>
      <c r="R112" s="600"/>
      <c r="S112" s="600"/>
      <c r="T112" s="600"/>
      <c r="U112" s="600"/>
      <c r="V112" s="600"/>
    </row>
    <row r="113" spans="1:22" ht="23.25">
      <c r="A113" s="600"/>
      <c r="B113" s="600"/>
      <c r="C113" s="600"/>
      <c r="D113" s="600"/>
      <c r="E113" s="600"/>
      <c r="F113" s="600"/>
      <c r="G113" s="600"/>
      <c r="H113" s="600"/>
      <c r="I113" s="600"/>
      <c r="J113" s="600"/>
      <c r="K113" s="600"/>
      <c r="L113" s="600"/>
      <c r="M113" s="600"/>
      <c r="N113" s="600"/>
      <c r="O113" s="600"/>
      <c r="P113" s="600"/>
      <c r="Q113" s="600"/>
      <c r="R113" s="600"/>
      <c r="S113" s="600"/>
      <c r="T113" s="600"/>
      <c r="U113" s="600"/>
      <c r="V113" s="600"/>
    </row>
    <row r="114" spans="1:22" ht="23.25">
      <c r="A114" s="600"/>
      <c r="B114" s="600"/>
      <c r="C114" s="600"/>
      <c r="D114" s="600"/>
      <c r="E114" s="600"/>
      <c r="F114" s="600"/>
      <c r="G114" s="600"/>
      <c r="H114" s="600"/>
      <c r="I114" s="600"/>
      <c r="J114" s="600"/>
      <c r="K114" s="600"/>
      <c r="L114" s="600"/>
      <c r="M114" s="600"/>
      <c r="N114" s="600"/>
      <c r="O114" s="600"/>
      <c r="P114" s="600"/>
      <c r="Q114" s="600"/>
      <c r="R114" s="600"/>
      <c r="S114" s="600"/>
      <c r="T114" s="600"/>
      <c r="U114" s="600"/>
      <c r="V114" s="600"/>
    </row>
    <row r="115" spans="1:22" ht="23.25">
      <c r="A115" s="600"/>
      <c r="B115" s="600"/>
      <c r="C115" s="600"/>
      <c r="D115" s="600"/>
      <c r="E115" s="600"/>
      <c r="F115" s="600"/>
      <c r="G115" s="600"/>
      <c r="H115" s="600"/>
      <c r="I115" s="600"/>
      <c r="J115" s="600"/>
      <c r="K115" s="600"/>
      <c r="L115" s="600"/>
      <c r="M115" s="600"/>
      <c r="N115" s="600"/>
      <c r="O115" s="600"/>
      <c r="P115" s="600"/>
      <c r="Q115" s="600"/>
      <c r="R115" s="600"/>
      <c r="S115" s="600"/>
      <c r="T115" s="600"/>
      <c r="U115" s="600"/>
      <c r="V115" s="600"/>
    </row>
    <row r="116" spans="1:22" ht="23.25">
      <c r="A116" s="600"/>
      <c r="B116" s="600"/>
      <c r="C116" s="600"/>
      <c r="D116" s="600"/>
      <c r="E116" s="600"/>
      <c r="F116" s="600"/>
      <c r="G116" s="600"/>
      <c r="H116" s="600"/>
      <c r="I116" s="600"/>
      <c r="J116" s="600"/>
      <c r="K116" s="600"/>
      <c r="L116" s="600"/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</row>
    <row r="117" spans="1:22" ht="23.25">
      <c r="A117" s="600"/>
      <c r="B117" s="600"/>
      <c r="C117" s="600"/>
      <c r="D117" s="600"/>
      <c r="E117" s="600"/>
      <c r="F117" s="600"/>
      <c r="G117" s="600"/>
      <c r="H117" s="600"/>
      <c r="I117" s="600"/>
      <c r="J117" s="600"/>
      <c r="K117" s="600"/>
      <c r="L117" s="600"/>
      <c r="M117" s="600"/>
      <c r="N117" s="600"/>
      <c r="O117" s="600"/>
      <c r="P117" s="600"/>
      <c r="Q117" s="600"/>
      <c r="R117" s="600"/>
      <c r="S117" s="600"/>
      <c r="T117" s="600"/>
      <c r="U117" s="600"/>
      <c r="V117" s="600"/>
    </row>
    <row r="118" spans="1:22" ht="23.25">
      <c r="A118" s="600"/>
      <c r="B118" s="600"/>
      <c r="C118" s="600"/>
      <c r="D118" s="600"/>
      <c r="E118" s="600"/>
      <c r="F118" s="600"/>
      <c r="G118" s="600"/>
      <c r="H118" s="600"/>
      <c r="I118" s="600"/>
      <c r="J118" s="600"/>
      <c r="K118" s="600"/>
      <c r="L118" s="600"/>
      <c r="M118" s="600"/>
      <c r="N118" s="600"/>
      <c r="O118" s="600"/>
      <c r="P118" s="600"/>
      <c r="Q118" s="600"/>
      <c r="R118" s="600"/>
      <c r="S118" s="600"/>
      <c r="T118" s="600"/>
      <c r="U118" s="600"/>
      <c r="V118" s="600"/>
    </row>
    <row r="119" spans="1:22" ht="23.25">
      <c r="A119" s="600"/>
      <c r="B119" s="600"/>
      <c r="C119" s="600"/>
      <c r="D119" s="600"/>
      <c r="E119" s="600"/>
      <c r="F119" s="600"/>
      <c r="G119" s="600"/>
      <c r="H119" s="600"/>
      <c r="I119" s="600"/>
      <c r="J119" s="600"/>
      <c r="K119" s="600"/>
      <c r="L119" s="600"/>
      <c r="M119" s="600"/>
      <c r="N119" s="600"/>
      <c r="O119" s="600"/>
      <c r="P119" s="600"/>
      <c r="Q119" s="600"/>
      <c r="R119" s="600"/>
      <c r="S119" s="600"/>
      <c r="T119" s="600"/>
      <c r="U119" s="600"/>
      <c r="V119" s="600"/>
    </row>
    <row r="120" spans="1:22" ht="23.25">
      <c r="A120" s="600"/>
      <c r="B120" s="600"/>
      <c r="C120" s="600"/>
      <c r="D120" s="600"/>
      <c r="E120" s="600"/>
      <c r="F120" s="600"/>
      <c r="G120" s="600"/>
      <c r="H120" s="600"/>
      <c r="I120" s="600"/>
      <c r="J120" s="600"/>
      <c r="K120" s="600"/>
      <c r="L120" s="600"/>
      <c r="M120" s="600"/>
      <c r="N120" s="600"/>
      <c r="O120" s="600"/>
      <c r="P120" s="600"/>
      <c r="Q120" s="600"/>
      <c r="R120" s="600"/>
      <c r="S120" s="600"/>
      <c r="T120" s="600"/>
      <c r="U120" s="600"/>
      <c r="V120" s="600"/>
    </row>
  </sheetData>
  <sheetProtection/>
  <mergeCells count="24">
    <mergeCell ref="A65:A71"/>
    <mergeCell ref="F65:F71"/>
    <mergeCell ref="A72:A78"/>
    <mergeCell ref="F72:F78"/>
    <mergeCell ref="A44:A50"/>
    <mergeCell ref="F44:F50"/>
    <mergeCell ref="A51:A57"/>
    <mergeCell ref="F51:F57"/>
    <mergeCell ref="A58:A64"/>
    <mergeCell ref="F58:F64"/>
    <mergeCell ref="K16:K22"/>
    <mergeCell ref="A23:A29"/>
    <mergeCell ref="F23:F29"/>
    <mergeCell ref="A30:A36"/>
    <mergeCell ref="F30:F36"/>
    <mergeCell ref="A37:A43"/>
    <mergeCell ref="F37:F43"/>
    <mergeCell ref="A1:J1"/>
    <mergeCell ref="A2:A8"/>
    <mergeCell ref="F2:F8"/>
    <mergeCell ref="A9:A15"/>
    <mergeCell ref="F9:F15"/>
    <mergeCell ref="A16:A22"/>
    <mergeCell ref="F16:F22"/>
  </mergeCells>
  <printOptions/>
  <pageMargins left="0.7480314960629921" right="0.7480314960629921" top="0.984251968503937" bottom="0.984251968503937" header="0.5118110236220472" footer="0.5118110236220472"/>
  <pageSetup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28">
      <selection activeCell="N20" sqref="N20"/>
    </sheetView>
  </sheetViews>
  <sheetFormatPr defaultColWidth="9.140625" defaultRowHeight="12.75"/>
  <cols>
    <col min="1" max="2" width="3.28125" style="377" customWidth="1"/>
    <col min="3" max="3" width="4.7109375" style="377" customWidth="1"/>
    <col min="4" max="4" width="4.28125" style="377" customWidth="1"/>
    <col min="5" max="5" width="12.7109375" style="377" customWidth="1"/>
    <col min="6" max="6" width="2.7109375" style="377" customWidth="1"/>
    <col min="7" max="7" width="7.7109375" style="377" customWidth="1"/>
    <col min="8" max="8" width="5.8515625" style="377" customWidth="1"/>
    <col min="9" max="9" width="1.7109375" style="503" customWidth="1"/>
    <col min="10" max="10" width="10.7109375" style="377" customWidth="1"/>
    <col min="11" max="11" width="1.7109375" style="503" customWidth="1"/>
    <col min="12" max="12" width="10.7109375" style="377" customWidth="1"/>
    <col min="13" max="13" width="1.7109375" style="504" customWidth="1"/>
    <col min="14" max="14" width="10.7109375" style="377" customWidth="1"/>
    <col min="15" max="15" width="1.7109375" style="503" customWidth="1"/>
    <col min="16" max="16" width="10.7109375" style="377" customWidth="1"/>
    <col min="17" max="17" width="1.7109375" style="504" customWidth="1"/>
    <col min="18" max="18" width="0" style="0" hidden="1" customWidth="1"/>
  </cols>
  <sheetData>
    <row r="1" spans="1:17" s="10" customFormat="1" ht="54" customHeight="1">
      <c r="A1" s="564" t="str">
        <f>'[4]Информация'!$A$9</f>
        <v>Alliance Open 2010</v>
      </c>
      <c r="B1" s="564"/>
      <c r="C1" s="564"/>
      <c r="D1" s="564"/>
      <c r="E1" s="564"/>
      <c r="F1" s="564"/>
      <c r="G1" s="564"/>
      <c r="H1" s="564"/>
      <c r="I1" s="564"/>
      <c r="J1" s="564"/>
      <c r="K1" s="375"/>
      <c r="L1" s="376" t="s">
        <v>0</v>
      </c>
      <c r="M1" s="377"/>
      <c r="N1" s="377"/>
      <c r="O1" s="377"/>
      <c r="P1" s="378"/>
      <c r="Q1" s="375"/>
    </row>
    <row r="2" spans="1:17" s="16" customFormat="1" ht="12" customHeight="1">
      <c r="A2" s="379" t="s">
        <v>235</v>
      </c>
      <c r="B2" s="379"/>
      <c r="C2" s="379"/>
      <c r="D2" s="379"/>
      <c r="E2" s="379"/>
      <c r="F2" s="379" t="s">
        <v>2</v>
      </c>
      <c r="G2" s="379"/>
      <c r="H2" s="379"/>
      <c r="I2" s="380"/>
      <c r="J2" s="381" t="s">
        <v>236</v>
      </c>
      <c r="K2" s="29"/>
      <c r="L2" s="25"/>
      <c r="M2" s="380"/>
      <c r="N2" s="379"/>
      <c r="O2" s="380"/>
      <c r="P2" s="379"/>
      <c r="Q2" s="382" t="s">
        <v>3</v>
      </c>
    </row>
    <row r="3" spans="1:17" s="24" customFormat="1" ht="15" customHeight="1" thickBot="1">
      <c r="A3" s="383" t="str">
        <f>'[4]Информация'!$A$15</f>
        <v>22-24 января</v>
      </c>
      <c r="B3" s="384"/>
      <c r="C3" s="384"/>
      <c r="D3" s="384"/>
      <c r="E3" s="384"/>
      <c r="F3" s="383" t="str">
        <f>'[4]Информация'!$A$11</f>
        <v>Аквариум, Киев</v>
      </c>
      <c r="G3" s="384"/>
      <c r="H3" s="384"/>
      <c r="I3" s="385"/>
      <c r="J3" s="386" t="str">
        <f>'[4]Информация'!$A$13</f>
        <v>Женский парный</v>
      </c>
      <c r="K3" s="387"/>
      <c r="L3" s="388"/>
      <c r="M3" s="385"/>
      <c r="N3" s="384"/>
      <c r="O3" s="385"/>
      <c r="P3" s="384"/>
      <c r="Q3" s="389" t="str">
        <f>'[4]Информация'!$A$17</f>
        <v>Виталий Семенченко</v>
      </c>
    </row>
    <row r="4" spans="1:17" s="16" customFormat="1" ht="9.75">
      <c r="A4" s="390"/>
      <c r="B4" s="391"/>
      <c r="C4" s="391" t="s">
        <v>4</v>
      </c>
      <c r="D4" s="391" t="s">
        <v>5</v>
      </c>
      <c r="E4" s="392" t="s">
        <v>6</v>
      </c>
      <c r="F4" s="392" t="s">
        <v>7</v>
      </c>
      <c r="G4" s="392"/>
      <c r="H4" s="391" t="s">
        <v>8</v>
      </c>
      <c r="I4" s="393"/>
      <c r="J4" s="391"/>
      <c r="K4" s="393"/>
      <c r="L4" s="391"/>
      <c r="M4" s="393"/>
      <c r="N4" s="391"/>
      <c r="O4" s="393"/>
      <c r="P4" s="391"/>
      <c r="Q4" s="380"/>
    </row>
    <row r="5" spans="1:17" s="16" customFormat="1" ht="3.75" customHeight="1">
      <c r="A5" s="394"/>
      <c r="B5" s="395"/>
      <c r="C5" s="395"/>
      <c r="D5" s="395"/>
      <c r="E5" s="396"/>
      <c r="F5" s="396"/>
      <c r="G5" s="397"/>
      <c r="H5" s="396"/>
      <c r="I5" s="398"/>
      <c r="J5" s="395"/>
      <c r="K5" s="398"/>
      <c r="L5" s="395"/>
      <c r="M5" s="398"/>
      <c r="N5" s="395"/>
      <c r="O5" s="398"/>
      <c r="P5" s="395"/>
      <c r="Q5" s="399"/>
    </row>
    <row r="6" spans="1:17" s="46" customFormat="1" ht="9.75" customHeight="1">
      <c r="A6" s="400">
        <v>1</v>
      </c>
      <c r="B6" s="401"/>
      <c r="C6" s="402"/>
      <c r="D6" s="403"/>
      <c r="E6" s="60" t="s">
        <v>176</v>
      </c>
      <c r="F6" s="60"/>
      <c r="G6" s="404"/>
      <c r="H6" s="60"/>
      <c r="I6" s="405"/>
      <c r="J6" s="49"/>
      <c r="K6" s="406"/>
      <c r="L6" s="49"/>
      <c r="M6" s="406"/>
      <c r="N6" s="49"/>
      <c r="O6" s="406"/>
      <c r="P6" s="49"/>
      <c r="Q6" s="406"/>
    </row>
    <row r="7" spans="1:17" s="46" customFormat="1" ht="11.25" customHeight="1">
      <c r="A7" s="400"/>
      <c r="B7" s="400"/>
      <c r="C7" s="400"/>
      <c r="D7" s="400"/>
      <c r="E7" s="60" t="s">
        <v>178</v>
      </c>
      <c r="F7" s="60"/>
      <c r="G7" s="404"/>
      <c r="H7" s="60"/>
      <c r="I7" s="407"/>
      <c r="J7" s="49">
        <f>IF(I7="a",E6,IF(I7="b",E8,""))</f>
      </c>
      <c r="K7" s="406"/>
      <c r="L7" s="49"/>
      <c r="M7" s="406"/>
      <c r="N7" s="49"/>
      <c r="O7" s="408"/>
      <c r="P7" s="409"/>
      <c r="Q7" s="409"/>
    </row>
    <row r="8" spans="1:17" s="46" customFormat="1" ht="9.75" customHeight="1">
      <c r="A8" s="400"/>
      <c r="B8" s="400"/>
      <c r="C8" s="400"/>
      <c r="D8" s="400"/>
      <c r="E8" s="49"/>
      <c r="F8" s="49"/>
      <c r="G8" s="397"/>
      <c r="H8" s="49"/>
      <c r="I8" s="410"/>
      <c r="J8" s="411" t="s">
        <v>176</v>
      </c>
      <c r="K8" s="412"/>
      <c r="L8" s="49"/>
      <c r="M8" s="406"/>
      <c r="N8" s="49"/>
      <c r="O8" s="406"/>
      <c r="P8" s="49"/>
      <c r="Q8" s="406"/>
    </row>
    <row r="9" spans="1:17" s="46" customFormat="1" ht="9.75" customHeight="1">
      <c r="A9" s="400"/>
      <c r="B9" s="400"/>
      <c r="C9" s="400"/>
      <c r="D9" s="400"/>
      <c r="E9" s="49"/>
      <c r="F9" s="49"/>
      <c r="G9" s="397"/>
      <c r="H9" s="49"/>
      <c r="I9" s="410"/>
      <c r="J9" s="413" t="s">
        <v>178</v>
      </c>
      <c r="K9" s="414"/>
      <c r="L9" s="49"/>
      <c r="M9" s="406"/>
      <c r="N9" s="49"/>
      <c r="O9" s="406"/>
      <c r="P9" s="49"/>
      <c r="Q9" s="406"/>
    </row>
    <row r="10" spans="1:17" s="46" customFormat="1" ht="9.75" customHeight="1">
      <c r="A10" s="400">
        <v>2</v>
      </c>
      <c r="B10" s="401"/>
      <c r="C10" s="402"/>
      <c r="D10" s="403"/>
      <c r="E10" s="60" t="s">
        <v>222</v>
      </c>
      <c r="F10" s="60"/>
      <c r="G10" s="404"/>
      <c r="H10" s="60"/>
      <c r="I10" s="415"/>
      <c r="J10" s="49">
        <v>82</v>
      </c>
      <c r="K10" s="416"/>
      <c r="L10" s="417"/>
      <c r="M10" s="412"/>
      <c r="N10" s="49"/>
      <c r="O10" s="406"/>
      <c r="P10" s="49"/>
      <c r="Q10" s="406"/>
    </row>
    <row r="11" spans="1:17" s="46" customFormat="1" ht="9.75" customHeight="1">
      <c r="A11" s="400"/>
      <c r="B11" s="400"/>
      <c r="C11" s="400"/>
      <c r="D11" s="400"/>
      <c r="E11" s="60" t="s">
        <v>224</v>
      </c>
      <c r="F11" s="60"/>
      <c r="G11" s="404"/>
      <c r="H11" s="60"/>
      <c r="I11" s="407"/>
      <c r="J11" s="49"/>
      <c r="K11" s="416"/>
      <c r="L11" s="52"/>
      <c r="M11" s="418"/>
      <c r="N11" s="49"/>
      <c r="O11" s="406"/>
      <c r="P11" s="49"/>
      <c r="Q11" s="406"/>
    </row>
    <row r="12" spans="1:17" s="46" customFormat="1" ht="9.75" customHeight="1">
      <c r="A12" s="400"/>
      <c r="B12" s="400"/>
      <c r="C12" s="400"/>
      <c r="D12" s="419"/>
      <c r="E12" s="49"/>
      <c r="F12" s="49"/>
      <c r="G12" s="397"/>
      <c r="H12" s="49"/>
      <c r="I12" s="420"/>
      <c r="J12" s="49"/>
      <c r="K12" s="416"/>
      <c r="L12" s="411" t="s">
        <v>176</v>
      </c>
      <c r="M12" s="406"/>
      <c r="N12" s="49"/>
      <c r="O12" s="406"/>
      <c r="P12" s="49"/>
      <c r="Q12" s="406"/>
    </row>
    <row r="13" spans="1:17" s="46" customFormat="1" ht="9.75" customHeight="1">
      <c r="A13" s="400"/>
      <c r="B13" s="400"/>
      <c r="C13" s="400"/>
      <c r="D13" s="419"/>
      <c r="E13" s="49"/>
      <c r="F13" s="49"/>
      <c r="G13" s="397"/>
      <c r="H13" s="49"/>
      <c r="I13" s="420"/>
      <c r="J13" s="421"/>
      <c r="K13" s="422"/>
      <c r="L13" s="413" t="s">
        <v>178</v>
      </c>
      <c r="M13" s="414"/>
      <c r="N13" s="49"/>
      <c r="O13" s="406"/>
      <c r="P13" s="49"/>
      <c r="Q13" s="406"/>
    </row>
    <row r="14" spans="1:17" s="46" customFormat="1" ht="9.75" customHeight="1">
      <c r="A14" s="400">
        <v>3</v>
      </c>
      <c r="B14" s="401"/>
      <c r="C14" s="402"/>
      <c r="D14" s="403"/>
      <c r="E14" s="60" t="s">
        <v>221</v>
      </c>
      <c r="F14" s="60"/>
      <c r="G14" s="404"/>
      <c r="H14" s="60"/>
      <c r="I14" s="405"/>
      <c r="J14" s="397"/>
      <c r="K14" s="416"/>
      <c r="L14" s="423">
        <v>82</v>
      </c>
      <c r="M14" s="416"/>
      <c r="N14" s="417"/>
      <c r="O14" s="406"/>
      <c r="P14" s="49"/>
      <c r="Q14" s="406"/>
    </row>
    <row r="15" spans="1:17" s="46" customFormat="1" ht="9.75" customHeight="1">
      <c r="A15" s="400"/>
      <c r="B15" s="400"/>
      <c r="C15" s="400"/>
      <c r="D15" s="400"/>
      <c r="E15" s="60" t="s">
        <v>223</v>
      </c>
      <c r="F15" s="60"/>
      <c r="G15" s="404"/>
      <c r="H15" s="60"/>
      <c r="I15" s="407"/>
      <c r="J15" s="49"/>
      <c r="K15" s="416"/>
      <c r="L15" s="49"/>
      <c r="M15" s="416"/>
      <c r="N15" s="49"/>
      <c r="O15" s="406"/>
      <c r="P15" s="49"/>
      <c r="Q15" s="406"/>
    </row>
    <row r="16" spans="1:17" s="46" customFormat="1" ht="9.75" customHeight="1">
      <c r="A16" s="400"/>
      <c r="B16" s="400"/>
      <c r="C16" s="400"/>
      <c r="D16" s="419"/>
      <c r="E16" s="49"/>
      <c r="F16" s="49"/>
      <c r="G16" s="397"/>
      <c r="H16" s="49"/>
      <c r="I16" s="410"/>
      <c r="J16" s="411" t="s">
        <v>221</v>
      </c>
      <c r="K16" s="424"/>
      <c r="L16" s="49"/>
      <c r="M16" s="416"/>
      <c r="N16" s="49"/>
      <c r="O16" s="406"/>
      <c r="P16" s="49"/>
      <c r="Q16" s="406"/>
    </row>
    <row r="17" spans="1:17" s="46" customFormat="1" ht="9.75" customHeight="1">
      <c r="A17" s="400"/>
      <c r="B17" s="400"/>
      <c r="C17" s="400"/>
      <c r="D17" s="419"/>
      <c r="E17" s="49"/>
      <c r="F17" s="49"/>
      <c r="G17" s="397"/>
      <c r="H17" s="49"/>
      <c r="I17" s="410"/>
      <c r="J17" s="413" t="s">
        <v>223</v>
      </c>
      <c r="K17" s="407"/>
      <c r="L17" s="49"/>
      <c r="M17" s="416"/>
      <c r="N17" s="49"/>
      <c r="O17" s="406"/>
      <c r="P17" s="49"/>
      <c r="Q17" s="406"/>
    </row>
    <row r="18" spans="1:17" s="46" customFormat="1" ht="9.75" customHeight="1">
      <c r="A18" s="400">
        <v>4</v>
      </c>
      <c r="B18" s="401"/>
      <c r="C18" s="402"/>
      <c r="D18" s="403"/>
      <c r="E18" s="60" t="s">
        <v>175</v>
      </c>
      <c r="F18" s="60"/>
      <c r="G18" s="404"/>
      <c r="H18" s="60"/>
      <c r="I18" s="415"/>
      <c r="J18" s="49">
        <v>85</v>
      </c>
      <c r="K18" s="406"/>
      <c r="L18" s="417"/>
      <c r="M18" s="424"/>
      <c r="N18" s="49"/>
      <c r="O18" s="406"/>
      <c r="P18" s="49"/>
      <c r="Q18" s="406"/>
    </row>
    <row r="19" spans="1:17" s="46" customFormat="1" ht="11.25" customHeight="1">
      <c r="A19" s="400"/>
      <c r="B19" s="400"/>
      <c r="C19" s="400"/>
      <c r="D19" s="400"/>
      <c r="E19" s="60" t="s">
        <v>177</v>
      </c>
      <c r="F19" s="60"/>
      <c r="G19" s="404"/>
      <c r="H19" s="60"/>
      <c r="I19" s="407"/>
      <c r="J19" s="49"/>
      <c r="K19" s="406"/>
      <c r="L19" s="52"/>
      <c r="M19" s="425"/>
      <c r="N19" s="49"/>
      <c r="O19" s="406"/>
      <c r="P19" s="49"/>
      <c r="Q19" s="406"/>
    </row>
    <row r="20" spans="1:17" s="46" customFormat="1" ht="9.75" customHeight="1">
      <c r="A20" s="400"/>
      <c r="B20" s="400"/>
      <c r="C20" s="400"/>
      <c r="D20" s="400"/>
      <c r="E20" s="49"/>
      <c r="F20" s="49"/>
      <c r="G20" s="397"/>
      <c r="H20" s="49"/>
      <c r="I20" s="420"/>
      <c r="J20" s="49"/>
      <c r="K20" s="406"/>
      <c r="L20" s="49"/>
      <c r="M20" s="416"/>
      <c r="N20" s="411" t="s">
        <v>176</v>
      </c>
      <c r="O20" s="406"/>
      <c r="P20" s="49"/>
      <c r="Q20" s="406"/>
    </row>
    <row r="21" spans="1:17" s="46" customFormat="1" ht="9.75" customHeight="1">
      <c r="A21" s="400"/>
      <c r="B21" s="400"/>
      <c r="C21" s="400"/>
      <c r="D21" s="400"/>
      <c r="E21" s="49"/>
      <c r="F21" s="49"/>
      <c r="G21" s="397"/>
      <c r="H21" s="49"/>
      <c r="I21" s="420"/>
      <c r="J21" s="49"/>
      <c r="K21" s="406"/>
      <c r="L21" s="49"/>
      <c r="M21" s="410"/>
      <c r="N21" s="413" t="s">
        <v>178</v>
      </c>
      <c r="O21" s="414"/>
      <c r="P21" s="49"/>
      <c r="Q21" s="406"/>
    </row>
    <row r="22" spans="1:19" s="46" customFormat="1" ht="9.75" customHeight="1">
      <c r="A22" s="400">
        <v>5</v>
      </c>
      <c r="B22" s="401"/>
      <c r="C22" s="402"/>
      <c r="D22" s="403"/>
      <c r="E22" s="60" t="s">
        <v>203</v>
      </c>
      <c r="F22" s="60"/>
      <c r="G22" s="404"/>
      <c r="H22" s="60"/>
      <c r="I22" s="405"/>
      <c r="J22" s="49"/>
      <c r="K22" s="406"/>
      <c r="L22" s="397"/>
      <c r="M22" s="426"/>
      <c r="N22" s="49" t="s">
        <v>237</v>
      </c>
      <c r="O22" s="427"/>
      <c r="P22" s="310"/>
      <c r="Q22" s="427"/>
      <c r="R22" s="428"/>
      <c r="S22" s="428"/>
    </row>
    <row r="23" spans="1:19" s="46" customFormat="1" ht="9.75" customHeight="1">
      <c r="A23" s="400"/>
      <c r="B23" s="400"/>
      <c r="C23" s="400"/>
      <c r="D23" s="400"/>
      <c r="E23" s="60" t="s">
        <v>205</v>
      </c>
      <c r="F23" s="60"/>
      <c r="G23" s="404"/>
      <c r="H23" s="60"/>
      <c r="I23" s="407"/>
      <c r="J23" s="49"/>
      <c r="K23" s="406"/>
      <c r="L23" s="49"/>
      <c r="M23" s="416"/>
      <c r="N23" s="49"/>
      <c r="O23" s="427"/>
      <c r="P23" s="310"/>
      <c r="Q23" s="427"/>
      <c r="R23" s="428"/>
      <c r="S23" s="428"/>
    </row>
    <row r="24" spans="1:19" s="46" customFormat="1" ht="9.75" customHeight="1">
      <c r="A24" s="400"/>
      <c r="B24" s="400"/>
      <c r="C24" s="400"/>
      <c r="D24" s="400"/>
      <c r="E24" s="49"/>
      <c r="F24" s="49"/>
      <c r="G24" s="397"/>
      <c r="H24" s="49"/>
      <c r="I24" s="410"/>
      <c r="J24" s="411" t="s">
        <v>189</v>
      </c>
      <c r="K24" s="412"/>
      <c r="L24" s="49"/>
      <c r="M24" s="416"/>
      <c r="N24" s="49"/>
      <c r="O24" s="427"/>
      <c r="P24" s="310"/>
      <c r="Q24" s="427"/>
      <c r="R24" s="428"/>
      <c r="S24" s="428"/>
    </row>
    <row r="25" spans="1:19" s="46" customFormat="1" ht="9.75" customHeight="1">
      <c r="A25" s="400"/>
      <c r="B25" s="400"/>
      <c r="C25" s="400"/>
      <c r="D25" s="400"/>
      <c r="E25" s="49"/>
      <c r="F25" s="49"/>
      <c r="G25" s="397"/>
      <c r="H25" s="49"/>
      <c r="I25" s="410"/>
      <c r="J25" s="413" t="s">
        <v>191</v>
      </c>
      <c r="K25" s="414"/>
      <c r="L25" s="49"/>
      <c r="M25" s="416"/>
      <c r="N25" s="49"/>
      <c r="O25" s="427"/>
      <c r="P25" s="310"/>
      <c r="Q25" s="427"/>
      <c r="R25" s="428"/>
      <c r="S25" s="428"/>
    </row>
    <row r="26" spans="1:19" s="46" customFormat="1" ht="9.75" customHeight="1">
      <c r="A26" s="400">
        <v>6</v>
      </c>
      <c r="B26" s="401"/>
      <c r="C26" s="402"/>
      <c r="D26" s="403"/>
      <c r="E26" s="60" t="s">
        <v>189</v>
      </c>
      <c r="F26" s="60"/>
      <c r="G26" s="404"/>
      <c r="H26" s="60"/>
      <c r="I26" s="415"/>
      <c r="J26" s="49">
        <v>81</v>
      </c>
      <c r="K26" s="416"/>
      <c r="L26" s="417"/>
      <c r="M26" s="424"/>
      <c r="N26" s="49"/>
      <c r="O26" s="427"/>
      <c r="P26" s="310"/>
      <c r="Q26" s="427"/>
      <c r="R26" s="428"/>
      <c r="S26" s="428"/>
    </row>
    <row r="27" spans="1:19" s="46" customFormat="1" ht="9.75" customHeight="1">
      <c r="A27" s="400"/>
      <c r="B27" s="400"/>
      <c r="C27" s="400"/>
      <c r="D27" s="400"/>
      <c r="E27" s="60" t="s">
        <v>191</v>
      </c>
      <c r="F27" s="60"/>
      <c r="G27" s="404"/>
      <c r="H27" s="60"/>
      <c r="I27" s="407"/>
      <c r="J27" s="49"/>
      <c r="K27" s="416"/>
      <c r="L27" s="52"/>
      <c r="M27" s="425"/>
      <c r="N27" s="49"/>
      <c r="O27" s="427"/>
      <c r="P27" s="310"/>
      <c r="Q27" s="427"/>
      <c r="R27" s="428"/>
      <c r="S27" s="428"/>
    </row>
    <row r="28" spans="1:19" s="46" customFormat="1" ht="9.75" customHeight="1">
      <c r="A28" s="400"/>
      <c r="B28" s="400"/>
      <c r="C28" s="400"/>
      <c r="D28" s="419"/>
      <c r="E28" s="49"/>
      <c r="F28" s="49"/>
      <c r="G28" s="397"/>
      <c r="H28" s="49"/>
      <c r="I28" s="420"/>
      <c r="J28" s="49"/>
      <c r="K28" s="416"/>
      <c r="L28" s="411" t="s">
        <v>204</v>
      </c>
      <c r="M28" s="416"/>
      <c r="N28" s="49"/>
      <c r="O28" s="427"/>
      <c r="P28" s="310"/>
      <c r="Q28" s="427"/>
      <c r="R28" s="428"/>
      <c r="S28" s="428"/>
    </row>
    <row r="29" spans="1:19" s="46" customFormat="1" ht="9.75" customHeight="1">
      <c r="A29" s="400"/>
      <c r="B29" s="400"/>
      <c r="C29" s="400"/>
      <c r="D29" s="419"/>
      <c r="E29" s="49"/>
      <c r="F29" s="49"/>
      <c r="G29" s="397"/>
      <c r="H29" s="49"/>
      <c r="I29" s="420"/>
      <c r="J29" s="429"/>
      <c r="K29" s="422"/>
      <c r="L29" s="413" t="s">
        <v>206</v>
      </c>
      <c r="M29" s="407"/>
      <c r="N29" s="49"/>
      <c r="O29" s="427"/>
      <c r="P29" s="310"/>
      <c r="Q29" s="427"/>
      <c r="R29" s="428"/>
      <c r="S29" s="428"/>
    </row>
    <row r="30" spans="1:19" s="46" customFormat="1" ht="9.75" customHeight="1">
      <c r="A30" s="400">
        <v>7</v>
      </c>
      <c r="B30" s="401"/>
      <c r="C30" s="402"/>
      <c r="D30" s="403"/>
      <c r="E30" s="60" t="s">
        <v>204</v>
      </c>
      <c r="F30" s="60"/>
      <c r="G30" s="404"/>
      <c r="H30" s="60"/>
      <c r="I30" s="405"/>
      <c r="J30" s="397"/>
      <c r="K30" s="416"/>
      <c r="L30" s="49">
        <v>85</v>
      </c>
      <c r="M30" s="406"/>
      <c r="N30" s="417"/>
      <c r="O30" s="427"/>
      <c r="P30" s="310"/>
      <c r="Q30" s="427"/>
      <c r="R30" s="428"/>
      <c r="S30" s="428"/>
    </row>
    <row r="31" spans="1:19" s="46" customFormat="1" ht="9.75" customHeight="1">
      <c r="A31" s="400"/>
      <c r="B31" s="400"/>
      <c r="C31" s="400"/>
      <c r="D31" s="400"/>
      <c r="E31" s="60" t="s">
        <v>206</v>
      </c>
      <c r="F31" s="60"/>
      <c r="G31" s="404"/>
      <c r="H31" s="60"/>
      <c r="I31" s="407"/>
      <c r="J31" s="49"/>
      <c r="K31" s="416"/>
      <c r="L31" s="49"/>
      <c r="M31" s="406"/>
      <c r="N31" s="49"/>
      <c r="O31" s="427"/>
      <c r="P31" s="310"/>
      <c r="Q31" s="427"/>
      <c r="R31" s="428"/>
      <c r="S31" s="428"/>
    </row>
    <row r="32" spans="1:19" s="46" customFormat="1" ht="9.75" customHeight="1">
      <c r="A32" s="400"/>
      <c r="B32" s="400"/>
      <c r="C32" s="400"/>
      <c r="D32" s="419"/>
      <c r="E32" s="49"/>
      <c r="F32" s="49"/>
      <c r="G32" s="397"/>
      <c r="H32" s="49"/>
      <c r="I32" s="410"/>
      <c r="J32" s="411" t="s">
        <v>204</v>
      </c>
      <c r="K32" s="424"/>
      <c r="L32" s="49"/>
      <c r="M32" s="406"/>
      <c r="N32" s="49"/>
      <c r="O32" s="427"/>
      <c r="P32" s="310"/>
      <c r="Q32" s="427"/>
      <c r="R32" s="428"/>
      <c r="S32" s="428"/>
    </row>
    <row r="33" spans="1:19" s="46" customFormat="1" ht="9.75" customHeight="1">
      <c r="A33" s="400"/>
      <c r="B33" s="400"/>
      <c r="C33" s="400"/>
      <c r="D33" s="419"/>
      <c r="E33" s="49"/>
      <c r="F33" s="49"/>
      <c r="G33" s="397"/>
      <c r="H33" s="49"/>
      <c r="I33" s="410"/>
      <c r="J33" s="413" t="s">
        <v>206</v>
      </c>
      <c r="K33" s="407"/>
      <c r="L33" s="49"/>
      <c r="M33" s="406"/>
      <c r="N33" s="49"/>
      <c r="O33" s="427"/>
      <c r="P33" s="310"/>
      <c r="Q33" s="427"/>
      <c r="R33" s="428"/>
      <c r="S33" s="428"/>
    </row>
    <row r="34" spans="1:19" s="46" customFormat="1" ht="9.75" customHeight="1">
      <c r="A34" s="400">
        <v>8</v>
      </c>
      <c r="B34" s="401"/>
      <c r="C34" s="402"/>
      <c r="D34" s="403"/>
      <c r="E34" s="60" t="s">
        <v>218</v>
      </c>
      <c r="F34" s="60"/>
      <c r="G34" s="404"/>
      <c r="H34" s="60"/>
      <c r="I34" s="415"/>
      <c r="J34" s="49">
        <v>97</v>
      </c>
      <c r="K34" s="406"/>
      <c r="L34" s="417"/>
      <c r="M34" s="412"/>
      <c r="N34" s="49"/>
      <c r="O34" s="427"/>
      <c r="P34" s="310"/>
      <c r="Q34" s="427"/>
      <c r="R34" s="428"/>
      <c r="S34" s="428"/>
    </row>
    <row r="35" spans="1:19" s="46" customFormat="1" ht="9.75" customHeight="1">
      <c r="A35" s="400"/>
      <c r="B35" s="400"/>
      <c r="C35" s="400"/>
      <c r="D35" s="400"/>
      <c r="E35" s="60" t="s">
        <v>220</v>
      </c>
      <c r="F35" s="60"/>
      <c r="G35" s="404"/>
      <c r="H35" s="60"/>
      <c r="I35" s="407"/>
      <c r="J35" s="49"/>
      <c r="K35" s="406"/>
      <c r="L35" s="52"/>
      <c r="M35" s="418"/>
      <c r="N35" s="49"/>
      <c r="O35" s="427"/>
      <c r="P35" s="310"/>
      <c r="Q35" s="427"/>
      <c r="R35" s="428"/>
      <c r="S35" s="428"/>
    </row>
    <row r="36" spans="1:19" s="46" customFormat="1" ht="9.75" customHeight="1">
      <c r="A36" s="400"/>
      <c r="B36" s="400"/>
      <c r="C36" s="400"/>
      <c r="D36" s="419"/>
      <c r="E36" s="49"/>
      <c r="F36" s="49"/>
      <c r="G36" s="397"/>
      <c r="H36" s="49"/>
      <c r="I36" s="420"/>
      <c r="J36" s="49"/>
      <c r="K36" s="406"/>
      <c r="L36" s="49"/>
      <c r="M36" s="406"/>
      <c r="N36" s="406"/>
      <c r="O36" s="427"/>
      <c r="P36" s="430"/>
      <c r="Q36" s="427"/>
      <c r="R36" s="428"/>
      <c r="S36" s="428"/>
    </row>
    <row r="37" spans="1:19" s="46" customFormat="1" ht="9.75" customHeight="1">
      <c r="A37" s="400"/>
      <c r="B37" s="400"/>
      <c r="C37" s="400"/>
      <c r="D37" s="419"/>
      <c r="E37" s="49"/>
      <c r="F37" s="49"/>
      <c r="G37" s="397"/>
      <c r="H37" s="49"/>
      <c r="I37" s="420"/>
      <c r="J37" s="49"/>
      <c r="K37" s="406"/>
      <c r="L37" s="49"/>
      <c r="M37" s="406"/>
      <c r="N37" s="431"/>
      <c r="O37" s="432"/>
      <c r="P37" s="430"/>
      <c r="Q37" s="427"/>
      <c r="R37" s="428"/>
      <c r="S37" s="428"/>
    </row>
    <row r="38" spans="1:19" s="46" customFormat="1" ht="9.75" customHeight="1">
      <c r="A38" s="400">
        <v>9</v>
      </c>
      <c r="B38" s="401"/>
      <c r="C38" s="402"/>
      <c r="D38" s="403"/>
      <c r="E38" s="60" t="s">
        <v>221</v>
      </c>
      <c r="F38" s="60"/>
      <c r="G38" s="404"/>
      <c r="H38" s="60"/>
      <c r="I38" s="405"/>
      <c r="J38" s="49"/>
      <c r="K38" s="406"/>
      <c r="L38" s="49"/>
      <c r="M38" s="406"/>
      <c r="N38" s="397"/>
      <c r="O38" s="433"/>
      <c r="P38" s="434"/>
      <c r="Q38" s="427"/>
      <c r="R38" s="428"/>
      <c r="S38" s="428"/>
    </row>
    <row r="39" spans="1:19" s="46" customFormat="1" ht="9.75" customHeight="1">
      <c r="A39" s="400"/>
      <c r="B39" s="400"/>
      <c r="C39" s="400"/>
      <c r="D39" s="400"/>
      <c r="E39" s="60" t="s">
        <v>223</v>
      </c>
      <c r="F39" s="60"/>
      <c r="G39" s="404"/>
      <c r="H39" s="60"/>
      <c r="I39" s="407"/>
      <c r="J39" s="49"/>
      <c r="K39" s="406"/>
      <c r="L39" s="49"/>
      <c r="M39" s="406"/>
      <c r="N39" s="49"/>
      <c r="O39" s="427"/>
      <c r="P39" s="435"/>
      <c r="Q39" s="436"/>
      <c r="R39" s="428"/>
      <c r="S39" s="428"/>
    </row>
    <row r="40" spans="1:19" s="46" customFormat="1" ht="9.75" customHeight="1">
      <c r="A40" s="400"/>
      <c r="B40" s="400"/>
      <c r="C40" s="400"/>
      <c r="D40" s="419"/>
      <c r="E40" s="49"/>
      <c r="F40" s="49"/>
      <c r="G40" s="397"/>
      <c r="H40" s="49"/>
      <c r="I40" s="410"/>
      <c r="J40" s="411" t="s">
        <v>221</v>
      </c>
      <c r="K40" s="412"/>
      <c r="L40" s="49"/>
      <c r="M40" s="406"/>
      <c r="N40" s="49"/>
      <c r="O40" s="427"/>
      <c r="P40" s="310"/>
      <c r="Q40" s="427"/>
      <c r="R40" s="428"/>
      <c r="S40" s="428"/>
    </row>
    <row r="41" spans="1:19" s="46" customFormat="1" ht="9.75" customHeight="1">
      <c r="A41" s="400"/>
      <c r="B41" s="400"/>
      <c r="C41" s="400"/>
      <c r="D41" s="419"/>
      <c r="E41" s="49"/>
      <c r="F41" s="49"/>
      <c r="G41" s="397"/>
      <c r="H41" s="49"/>
      <c r="I41" s="410"/>
      <c r="J41" s="413" t="s">
        <v>223</v>
      </c>
      <c r="K41" s="414"/>
      <c r="L41" s="49"/>
      <c r="M41" s="406"/>
      <c r="N41" s="49"/>
      <c r="O41" s="427"/>
      <c r="P41" s="310"/>
      <c r="Q41" s="427"/>
      <c r="R41" s="428"/>
      <c r="S41" s="428"/>
    </row>
    <row r="42" spans="1:19" s="46" customFormat="1" ht="9.75" customHeight="1">
      <c r="A42" s="400">
        <v>10</v>
      </c>
      <c r="B42" s="401"/>
      <c r="C42" s="402"/>
      <c r="D42" s="403"/>
      <c r="E42" s="60" t="s">
        <v>189</v>
      </c>
      <c r="F42" s="60"/>
      <c r="G42" s="404"/>
      <c r="H42" s="60"/>
      <c r="I42" s="415"/>
      <c r="J42" s="49">
        <v>85</v>
      </c>
      <c r="K42" s="427"/>
      <c r="L42" s="434" t="s">
        <v>109</v>
      </c>
      <c r="M42" s="437"/>
      <c r="N42" s="49"/>
      <c r="O42" s="427"/>
      <c r="P42" s="310"/>
      <c r="Q42" s="427"/>
      <c r="R42" s="428"/>
      <c r="S42" s="428"/>
    </row>
    <row r="43" spans="1:19" s="46" customFormat="1" ht="9.75" customHeight="1">
      <c r="A43" s="400"/>
      <c r="B43" s="400"/>
      <c r="C43" s="400"/>
      <c r="D43" s="400"/>
      <c r="E43" s="60" t="s">
        <v>191</v>
      </c>
      <c r="F43" s="60"/>
      <c r="G43" s="404"/>
      <c r="H43" s="60"/>
      <c r="I43" s="407"/>
      <c r="J43" s="49"/>
      <c r="K43" s="427"/>
      <c r="L43" s="435"/>
      <c r="M43" s="436"/>
      <c r="N43" s="49"/>
      <c r="O43" s="427"/>
      <c r="P43" s="310"/>
      <c r="Q43" s="427"/>
      <c r="R43" s="428"/>
      <c r="S43" s="428"/>
    </row>
    <row r="44" spans="1:19" s="46" customFormat="1" ht="9.75" customHeight="1">
      <c r="A44" s="400"/>
      <c r="B44" s="400"/>
      <c r="C44" s="400"/>
      <c r="D44" s="419"/>
      <c r="E44" s="49"/>
      <c r="F44" s="49"/>
      <c r="G44" s="397"/>
      <c r="H44" s="49"/>
      <c r="I44" s="420"/>
      <c r="J44" s="49"/>
      <c r="K44" s="427"/>
      <c r="L44" s="430"/>
      <c r="M44" s="427"/>
      <c r="N44" s="49"/>
      <c r="O44" s="427"/>
      <c r="P44" s="310"/>
      <c r="Q44" s="427"/>
      <c r="R44" s="428"/>
      <c r="S44" s="428"/>
    </row>
    <row r="45" spans="1:19" s="46" customFormat="1" ht="9.75" customHeight="1">
      <c r="A45" s="400"/>
      <c r="B45" s="400"/>
      <c r="C45" s="400"/>
      <c r="D45" s="419"/>
      <c r="E45" s="49"/>
      <c r="F45" s="49"/>
      <c r="G45" s="397"/>
      <c r="H45" s="49"/>
      <c r="I45" s="420"/>
      <c r="J45" s="49"/>
      <c r="K45" s="438"/>
      <c r="L45" s="430"/>
      <c r="M45" s="436"/>
      <c r="N45" s="49"/>
      <c r="O45" s="427"/>
      <c r="P45" s="310"/>
      <c r="Q45" s="427"/>
      <c r="R45" s="428"/>
      <c r="S45" s="428"/>
    </row>
    <row r="46" spans="1:19" s="46" customFormat="1" ht="9.75" customHeight="1">
      <c r="A46" s="400">
        <v>11</v>
      </c>
      <c r="B46" s="401"/>
      <c r="C46" s="402"/>
      <c r="D46" s="403"/>
      <c r="E46" s="60" t="s">
        <v>222</v>
      </c>
      <c r="F46" s="60"/>
      <c r="G46" s="404"/>
      <c r="H46" s="60"/>
      <c r="I46" s="405"/>
      <c r="J46" s="397"/>
      <c r="K46" s="427"/>
      <c r="L46" s="310"/>
      <c r="M46" s="427"/>
      <c r="N46" s="417"/>
      <c r="O46" s="427"/>
      <c r="P46" s="310"/>
      <c r="Q46" s="427"/>
      <c r="R46" s="428"/>
      <c r="S46" s="428"/>
    </row>
    <row r="47" spans="1:19" s="46" customFormat="1" ht="9.75" customHeight="1">
      <c r="A47" s="400"/>
      <c r="B47" s="400"/>
      <c r="C47" s="400"/>
      <c r="D47" s="400"/>
      <c r="E47" s="60" t="s">
        <v>224</v>
      </c>
      <c r="F47" s="60"/>
      <c r="G47" s="404"/>
      <c r="H47" s="60"/>
      <c r="I47" s="407"/>
      <c r="J47" s="49"/>
      <c r="K47" s="427"/>
      <c r="L47" s="310"/>
      <c r="M47" s="427"/>
      <c r="N47" s="49"/>
      <c r="O47" s="427"/>
      <c r="P47" s="310"/>
      <c r="Q47" s="427"/>
      <c r="R47" s="428"/>
      <c r="S47" s="428"/>
    </row>
    <row r="48" spans="1:19" s="46" customFormat="1" ht="9.75" customHeight="1">
      <c r="A48" s="400"/>
      <c r="B48" s="400"/>
      <c r="C48" s="400"/>
      <c r="D48" s="400"/>
      <c r="E48" s="49"/>
      <c r="F48" s="49"/>
      <c r="G48" s="397"/>
      <c r="H48" s="49"/>
      <c r="I48" s="410"/>
      <c r="J48" s="411" t="s">
        <v>175</v>
      </c>
      <c r="K48" s="437"/>
      <c r="L48" s="310"/>
      <c r="M48" s="427"/>
      <c r="N48" s="49"/>
      <c r="O48" s="427"/>
      <c r="P48" s="310"/>
      <c r="Q48" s="427"/>
      <c r="R48" s="428"/>
      <c r="S48" s="428"/>
    </row>
    <row r="49" spans="1:19" s="46" customFormat="1" ht="9.75" customHeight="1">
      <c r="A49" s="400"/>
      <c r="B49" s="400"/>
      <c r="C49" s="400"/>
      <c r="D49" s="400"/>
      <c r="E49" s="49"/>
      <c r="F49" s="49"/>
      <c r="G49" s="397"/>
      <c r="H49" s="49"/>
      <c r="I49" s="410"/>
      <c r="J49" s="413" t="s">
        <v>177</v>
      </c>
      <c r="K49" s="414"/>
      <c r="L49" s="310"/>
      <c r="M49" s="427"/>
      <c r="N49" s="49"/>
      <c r="O49" s="427"/>
      <c r="P49" s="310"/>
      <c r="Q49" s="427"/>
      <c r="R49" s="428"/>
      <c r="S49" s="428"/>
    </row>
    <row r="50" spans="1:19" s="46" customFormat="1" ht="9.75" customHeight="1">
      <c r="A50" s="400">
        <v>12</v>
      </c>
      <c r="B50" s="401"/>
      <c r="C50" s="402"/>
      <c r="D50" s="403"/>
      <c r="E50" s="60" t="s">
        <v>175</v>
      </c>
      <c r="F50" s="60"/>
      <c r="G50" s="404"/>
      <c r="H50" s="60"/>
      <c r="I50" s="415"/>
      <c r="J50" s="49">
        <v>86</v>
      </c>
      <c r="K50" s="406"/>
      <c r="L50" s="439"/>
      <c r="M50" s="437"/>
      <c r="N50" s="49"/>
      <c r="O50" s="427"/>
      <c r="P50" s="310"/>
      <c r="Q50" s="427"/>
      <c r="R50" s="428"/>
      <c r="S50" s="428"/>
    </row>
    <row r="51" spans="1:19" s="46" customFormat="1" ht="9.75" customHeight="1">
      <c r="A51" s="400"/>
      <c r="B51" s="400"/>
      <c r="C51" s="400"/>
      <c r="D51" s="400"/>
      <c r="E51" s="60" t="s">
        <v>177</v>
      </c>
      <c r="F51" s="60"/>
      <c r="G51" s="404"/>
      <c r="H51" s="60"/>
      <c r="I51" s="407"/>
      <c r="J51" s="49"/>
      <c r="K51" s="406"/>
      <c r="L51" s="440"/>
      <c r="M51" s="436"/>
      <c r="N51" s="49"/>
      <c r="O51" s="427"/>
      <c r="P51" s="310"/>
      <c r="Q51" s="427"/>
      <c r="R51" s="428"/>
      <c r="S51" s="428"/>
    </row>
    <row r="52" spans="1:19" s="46" customFormat="1" ht="9.75" customHeight="1">
      <c r="A52" s="400"/>
      <c r="B52" s="400"/>
      <c r="C52" s="400"/>
      <c r="D52" s="400"/>
      <c r="E52" s="49"/>
      <c r="F52" s="49"/>
      <c r="G52" s="397"/>
      <c r="H52" s="49"/>
      <c r="I52" s="420"/>
      <c r="J52" s="49"/>
      <c r="K52" s="406"/>
      <c r="L52" s="441" t="s">
        <v>218</v>
      </c>
      <c r="M52" s="427"/>
      <c r="N52" s="430"/>
      <c r="O52" s="427"/>
      <c r="P52" s="310"/>
      <c r="Q52" s="427"/>
      <c r="R52" s="428"/>
      <c r="S52" s="428"/>
    </row>
    <row r="53" spans="1:19" s="46" customFormat="1" ht="9.75" customHeight="1">
      <c r="A53" s="400"/>
      <c r="B53" s="400"/>
      <c r="C53" s="400"/>
      <c r="D53" s="400"/>
      <c r="E53" s="49"/>
      <c r="F53" s="49"/>
      <c r="G53" s="397"/>
      <c r="H53" s="49"/>
      <c r="I53" s="420"/>
      <c r="J53" s="49"/>
      <c r="K53" s="406"/>
      <c r="L53" s="442" t="s">
        <v>220</v>
      </c>
      <c r="M53" s="405"/>
      <c r="N53" s="430"/>
      <c r="O53" s="436"/>
      <c r="P53" s="310"/>
      <c r="Q53" s="427"/>
      <c r="R53" s="428"/>
      <c r="S53" s="428"/>
    </row>
    <row r="54" spans="1:19" s="46" customFormat="1" ht="9.75" customHeight="1">
      <c r="A54" s="400">
        <v>13</v>
      </c>
      <c r="B54" s="401"/>
      <c r="C54" s="402"/>
      <c r="D54" s="403"/>
      <c r="E54" s="60" t="s">
        <v>203</v>
      </c>
      <c r="F54" s="60"/>
      <c r="G54" s="404"/>
      <c r="H54" s="60"/>
      <c r="I54" s="405"/>
      <c r="J54" s="49"/>
      <c r="K54" s="406"/>
      <c r="L54" s="443">
        <v>86</v>
      </c>
      <c r="M54" s="433"/>
      <c r="N54" s="310" t="s">
        <v>238</v>
      </c>
      <c r="O54" s="427"/>
      <c r="P54" s="310"/>
      <c r="Q54" s="427"/>
      <c r="R54" s="428"/>
      <c r="S54" s="428"/>
    </row>
    <row r="55" spans="1:19" s="46" customFormat="1" ht="9.75" customHeight="1">
      <c r="A55" s="400"/>
      <c r="B55" s="400"/>
      <c r="C55" s="400"/>
      <c r="D55" s="400"/>
      <c r="E55" s="60" t="s">
        <v>205</v>
      </c>
      <c r="F55" s="60"/>
      <c r="G55" s="404"/>
      <c r="H55" s="60"/>
      <c r="I55" s="407"/>
      <c r="J55" s="49"/>
      <c r="K55" s="406"/>
      <c r="L55" s="441"/>
      <c r="M55" s="427"/>
      <c r="N55" s="310"/>
      <c r="O55" s="427"/>
      <c r="P55" s="310"/>
      <c r="Q55" s="427"/>
      <c r="R55" s="428"/>
      <c r="S55" s="428"/>
    </row>
    <row r="56" spans="1:17" s="46" customFormat="1" ht="9.75" customHeight="1">
      <c r="A56" s="400"/>
      <c r="B56" s="400"/>
      <c r="C56" s="400"/>
      <c r="D56" s="419"/>
      <c r="E56" s="49"/>
      <c r="F56" s="49"/>
      <c r="G56" s="397"/>
      <c r="H56" s="49"/>
      <c r="I56" s="410"/>
      <c r="J56" s="411" t="s">
        <v>218</v>
      </c>
      <c r="K56" s="412"/>
      <c r="L56" s="441"/>
      <c r="M56" s="427"/>
      <c r="N56" s="310"/>
      <c r="O56" s="427"/>
      <c r="P56" s="310"/>
      <c r="Q56" s="406"/>
    </row>
    <row r="57" spans="1:17" s="46" customFormat="1" ht="9.75" customHeight="1">
      <c r="A57" s="400"/>
      <c r="B57" s="400"/>
      <c r="C57" s="400"/>
      <c r="D57" s="419"/>
      <c r="E57" s="49"/>
      <c r="F57" s="49"/>
      <c r="G57" s="397"/>
      <c r="H57" s="49"/>
      <c r="I57" s="410"/>
      <c r="J57" s="413" t="s">
        <v>220</v>
      </c>
      <c r="K57" s="414"/>
      <c r="L57" s="441"/>
      <c r="M57" s="427"/>
      <c r="N57" s="310"/>
      <c r="O57" s="427"/>
      <c r="P57" s="310"/>
      <c r="Q57" s="406"/>
    </row>
    <row r="58" spans="1:17" s="46" customFormat="1" ht="9.75" customHeight="1">
      <c r="A58" s="400">
        <v>14</v>
      </c>
      <c r="B58" s="401"/>
      <c r="C58" s="402"/>
      <c r="D58" s="403"/>
      <c r="E58" s="60" t="s">
        <v>218</v>
      </c>
      <c r="F58" s="60"/>
      <c r="G58" s="404"/>
      <c r="H58" s="60"/>
      <c r="I58" s="415"/>
      <c r="J58" s="49">
        <v>84</v>
      </c>
      <c r="K58" s="427"/>
      <c r="L58" s="434"/>
      <c r="M58" s="437"/>
      <c r="N58" s="310"/>
      <c r="O58" s="427"/>
      <c r="P58" s="310"/>
      <c r="Q58" s="406"/>
    </row>
    <row r="59" spans="1:17" s="46" customFormat="1" ht="9.75" customHeight="1">
      <c r="A59" s="400"/>
      <c r="B59" s="400"/>
      <c r="C59" s="400"/>
      <c r="D59" s="400"/>
      <c r="E59" s="60" t="s">
        <v>220</v>
      </c>
      <c r="F59" s="60"/>
      <c r="G59" s="404"/>
      <c r="H59" s="60"/>
      <c r="I59" s="407"/>
      <c r="J59" s="49"/>
      <c r="K59" s="427"/>
      <c r="L59" s="435"/>
      <c r="M59" s="436"/>
      <c r="N59" s="310"/>
      <c r="O59" s="427"/>
      <c r="P59" s="310"/>
      <c r="Q59" s="406"/>
    </row>
    <row r="60" spans="1:17" s="46" customFormat="1" ht="9.75" customHeight="1">
      <c r="A60" s="400"/>
      <c r="B60" s="400"/>
      <c r="C60" s="400"/>
      <c r="D60" s="419"/>
      <c r="E60" s="49"/>
      <c r="F60" s="49"/>
      <c r="G60" s="397"/>
      <c r="H60" s="49"/>
      <c r="I60" s="420"/>
      <c r="J60" s="49"/>
      <c r="K60" s="427"/>
      <c r="L60" s="430"/>
      <c r="M60" s="427"/>
      <c r="N60" s="310"/>
      <c r="O60" s="427"/>
      <c r="P60" s="310"/>
      <c r="Q60" s="406"/>
    </row>
    <row r="61" spans="1:17" s="46" customFormat="1" ht="9.75" customHeight="1">
      <c r="A61" s="400"/>
      <c r="B61" s="400"/>
      <c r="C61" s="400"/>
      <c r="D61" s="419"/>
      <c r="E61" s="49"/>
      <c r="F61" s="49"/>
      <c r="G61" s="397"/>
      <c r="H61" s="49"/>
      <c r="I61" s="420"/>
      <c r="J61" s="49"/>
      <c r="K61" s="438"/>
      <c r="L61" s="430"/>
      <c r="M61" s="436"/>
      <c r="N61" s="310"/>
      <c r="O61" s="427"/>
      <c r="P61" s="310"/>
      <c r="Q61" s="406"/>
    </row>
    <row r="62" spans="1:17" s="46" customFormat="1" ht="9.75" customHeight="1">
      <c r="A62" s="400">
        <v>15</v>
      </c>
      <c r="B62" s="401"/>
      <c r="C62" s="402"/>
      <c r="D62" s="403"/>
      <c r="E62" s="60" t="s">
        <v>222</v>
      </c>
      <c r="F62" s="60"/>
      <c r="G62" s="404"/>
      <c r="H62" s="60"/>
      <c r="I62" s="405"/>
      <c r="J62" s="397"/>
      <c r="K62" s="427"/>
      <c r="L62" s="310"/>
      <c r="M62" s="427"/>
      <c r="N62" s="434"/>
      <c r="O62" s="427"/>
      <c r="P62" s="310"/>
      <c r="Q62" s="406"/>
    </row>
    <row r="63" spans="1:17" s="46" customFormat="1" ht="9.75" customHeight="1">
      <c r="A63" s="400"/>
      <c r="B63" s="400"/>
      <c r="C63" s="400"/>
      <c r="D63" s="400"/>
      <c r="E63" s="60" t="s">
        <v>224</v>
      </c>
      <c r="F63" s="60"/>
      <c r="G63" s="404"/>
      <c r="H63" s="60"/>
      <c r="I63" s="407"/>
      <c r="J63" s="49"/>
      <c r="K63" s="427"/>
      <c r="L63" s="310"/>
      <c r="M63" s="427"/>
      <c r="N63" s="310"/>
      <c r="O63" s="406"/>
      <c r="P63" s="49"/>
      <c r="Q63" s="406"/>
    </row>
    <row r="64" spans="1:17" s="46" customFormat="1" ht="9.75" customHeight="1">
      <c r="A64" s="400"/>
      <c r="B64" s="400"/>
      <c r="C64" s="400"/>
      <c r="D64" s="400"/>
      <c r="E64" s="49"/>
      <c r="F64" s="49"/>
      <c r="G64" s="397"/>
      <c r="H64" s="49"/>
      <c r="I64" s="410"/>
      <c r="J64" s="411" t="s">
        <v>222</v>
      </c>
      <c r="K64" s="437"/>
      <c r="L64" s="310"/>
      <c r="M64" s="427"/>
      <c r="N64" s="310"/>
      <c r="O64" s="427"/>
      <c r="P64" s="310"/>
      <c r="Q64" s="406"/>
    </row>
    <row r="65" spans="1:17" s="46" customFormat="1" ht="9.75" customHeight="1">
      <c r="A65" s="400"/>
      <c r="B65" s="400"/>
      <c r="C65" s="400"/>
      <c r="D65" s="400"/>
      <c r="E65" s="49"/>
      <c r="F65" s="49"/>
      <c r="G65" s="397"/>
      <c r="H65" s="49"/>
      <c r="I65" s="410"/>
      <c r="J65" s="413" t="s">
        <v>224</v>
      </c>
      <c r="K65" s="414"/>
      <c r="L65" s="310"/>
      <c r="M65" s="427"/>
      <c r="N65" s="310"/>
      <c r="O65" s="427"/>
      <c r="P65" s="310"/>
      <c r="Q65" s="406"/>
    </row>
    <row r="66" spans="1:17" s="46" customFormat="1" ht="9.75" customHeight="1">
      <c r="A66" s="400">
        <v>16</v>
      </c>
      <c r="B66" s="401"/>
      <c r="C66" s="402"/>
      <c r="D66" s="403"/>
      <c r="E66" s="60" t="s">
        <v>203</v>
      </c>
      <c r="F66" s="60"/>
      <c r="G66" s="404"/>
      <c r="H66" s="60"/>
      <c r="I66" s="415"/>
      <c r="J66" s="49">
        <v>80</v>
      </c>
      <c r="K66" s="406"/>
      <c r="L66" s="434" t="s">
        <v>239</v>
      </c>
      <c r="M66" s="437"/>
      <c r="N66" s="310"/>
      <c r="O66" s="427"/>
      <c r="P66" s="310"/>
      <c r="Q66" s="406"/>
    </row>
    <row r="67" spans="1:17" s="46" customFormat="1" ht="9.75" customHeight="1">
      <c r="A67" s="400"/>
      <c r="B67" s="400"/>
      <c r="C67" s="400"/>
      <c r="D67" s="400"/>
      <c r="E67" s="60" t="s">
        <v>205</v>
      </c>
      <c r="F67" s="60"/>
      <c r="G67" s="404"/>
      <c r="H67" s="60"/>
      <c r="I67" s="407"/>
      <c r="J67" s="49"/>
      <c r="K67" s="406"/>
      <c r="L67" s="435"/>
      <c r="M67" s="436"/>
      <c r="N67" s="310"/>
      <c r="O67" s="427"/>
      <c r="P67" s="310"/>
      <c r="Q67" s="406"/>
    </row>
    <row r="68" spans="1:17" s="90" customFormat="1" ht="6" customHeight="1">
      <c r="A68" s="400"/>
      <c r="B68" s="444"/>
      <c r="C68" s="444"/>
      <c r="D68" s="445"/>
      <c r="E68" s="446"/>
      <c r="F68" s="446"/>
      <c r="G68" s="447"/>
      <c r="H68" s="446"/>
      <c r="I68" s="448"/>
      <c r="J68" s="446"/>
      <c r="K68" s="449"/>
      <c r="L68" s="86"/>
      <c r="M68" s="450"/>
      <c r="N68" s="86"/>
      <c r="O68" s="450"/>
      <c r="P68" s="86"/>
      <c r="Q68" s="450"/>
    </row>
    <row r="69" spans="1:17" s="463" customFormat="1" ht="10.5" customHeight="1">
      <c r="A69" s="451"/>
      <c r="B69" s="452"/>
      <c r="C69" s="453"/>
      <c r="D69" s="454"/>
      <c r="E69" s="455" t="s">
        <v>50</v>
      </c>
      <c r="F69" s="454"/>
      <c r="G69" s="456"/>
      <c r="H69" s="457"/>
      <c r="I69" s="454"/>
      <c r="J69" s="458" t="s">
        <v>240</v>
      </c>
      <c r="K69" s="459"/>
      <c r="L69" s="455"/>
      <c r="M69" s="460"/>
      <c r="N69" s="461"/>
      <c r="O69" s="458"/>
      <c r="P69" s="458"/>
      <c r="Q69" s="462"/>
    </row>
    <row r="70" spans="1:17" s="463" customFormat="1" ht="12.75" customHeight="1">
      <c r="A70" s="464"/>
      <c r="B70" s="465"/>
      <c r="C70" s="466"/>
      <c r="D70" s="467" t="s">
        <v>151</v>
      </c>
      <c r="E70" s="468"/>
      <c r="F70" s="469"/>
      <c r="G70" s="468"/>
      <c r="H70" s="470"/>
      <c r="I70" s="471"/>
      <c r="J70" s="472"/>
      <c r="K70" s="473"/>
      <c r="L70" s="472"/>
      <c r="M70" s="474"/>
      <c r="N70" s="475"/>
      <c r="O70" s="476"/>
      <c r="P70" s="476"/>
      <c r="Q70" s="477"/>
    </row>
    <row r="71" spans="1:17" s="463" customFormat="1" ht="12.75" customHeight="1">
      <c r="A71" s="464"/>
      <c r="B71" s="465"/>
      <c r="C71" s="466"/>
      <c r="D71" s="467"/>
      <c r="E71" s="468"/>
      <c r="F71" s="469"/>
      <c r="G71" s="468"/>
      <c r="H71" s="470"/>
      <c r="I71" s="471"/>
      <c r="J71" s="472"/>
      <c r="K71" s="473"/>
      <c r="L71" s="472"/>
      <c r="M71" s="474"/>
      <c r="N71" s="478"/>
      <c r="O71" s="479"/>
      <c r="P71" s="479"/>
      <c r="Q71" s="460"/>
    </row>
    <row r="72" spans="1:17" s="463" customFormat="1" ht="12.75" customHeight="1">
      <c r="A72" s="480"/>
      <c r="B72" s="481"/>
      <c r="C72" s="482"/>
      <c r="D72" s="467" t="s">
        <v>152</v>
      </c>
      <c r="E72" s="468"/>
      <c r="F72" s="469"/>
      <c r="G72" s="468"/>
      <c r="H72" s="470"/>
      <c r="I72" s="483"/>
      <c r="J72" s="465"/>
      <c r="K72" s="484"/>
      <c r="L72" s="465"/>
      <c r="M72" s="485"/>
      <c r="N72" s="486" t="s">
        <v>53</v>
      </c>
      <c r="O72" s="487"/>
      <c r="P72" s="487"/>
      <c r="Q72" s="477"/>
    </row>
    <row r="73" spans="1:17" s="463" customFormat="1" ht="12.75" customHeight="1">
      <c r="A73" s="488"/>
      <c r="B73" s="25"/>
      <c r="C73" s="489"/>
      <c r="D73" s="467"/>
      <c r="E73" s="468"/>
      <c r="F73" s="469"/>
      <c r="G73" s="468"/>
      <c r="H73" s="470"/>
      <c r="I73" s="483"/>
      <c r="J73" s="465"/>
      <c r="K73" s="484"/>
      <c r="L73" s="465"/>
      <c r="M73" s="485"/>
      <c r="N73" s="465"/>
      <c r="O73" s="484"/>
      <c r="P73" s="465"/>
      <c r="Q73" s="485"/>
    </row>
    <row r="74" spans="1:17" s="463" customFormat="1" ht="12.75" customHeight="1">
      <c r="A74" s="490"/>
      <c r="B74" s="491"/>
      <c r="C74" s="492"/>
      <c r="D74" s="467" t="s">
        <v>155</v>
      </c>
      <c r="E74" s="468"/>
      <c r="F74" s="469"/>
      <c r="G74" s="468"/>
      <c r="H74" s="470"/>
      <c r="I74" s="483"/>
      <c r="J74" s="465"/>
      <c r="K74" s="484"/>
      <c r="L74" s="465"/>
      <c r="M74" s="485"/>
      <c r="N74" s="481"/>
      <c r="O74" s="493"/>
      <c r="P74" s="481"/>
      <c r="Q74" s="494"/>
    </row>
    <row r="75" spans="1:17" s="463" customFormat="1" ht="12.75" customHeight="1">
      <c r="A75" s="464"/>
      <c r="B75" s="465"/>
      <c r="C75" s="466"/>
      <c r="D75" s="467"/>
      <c r="E75" s="468"/>
      <c r="F75" s="469"/>
      <c r="G75" s="468"/>
      <c r="H75" s="470"/>
      <c r="I75" s="483"/>
      <c r="J75" s="465"/>
      <c r="K75" s="484"/>
      <c r="L75" s="465"/>
      <c r="M75" s="485"/>
      <c r="N75" s="475" t="s">
        <v>56</v>
      </c>
      <c r="O75" s="476"/>
      <c r="P75" s="476"/>
      <c r="Q75" s="477"/>
    </row>
    <row r="76" spans="1:17" s="463" customFormat="1" ht="12.75" customHeight="1">
      <c r="A76" s="464"/>
      <c r="B76" s="465"/>
      <c r="C76" s="495"/>
      <c r="D76" s="467" t="s">
        <v>157</v>
      </c>
      <c r="E76" s="468"/>
      <c r="F76" s="469"/>
      <c r="G76" s="468"/>
      <c r="H76" s="470"/>
      <c r="I76" s="483"/>
      <c r="J76" s="465"/>
      <c r="K76" s="484"/>
      <c r="L76" s="465"/>
      <c r="M76" s="485"/>
      <c r="N76" s="465"/>
      <c r="O76" s="484"/>
      <c r="P76" s="465"/>
      <c r="Q76" s="485"/>
    </row>
    <row r="77" spans="1:17" s="463" customFormat="1" ht="12.75" customHeight="1">
      <c r="A77" s="480"/>
      <c r="B77" s="481"/>
      <c r="C77" s="496"/>
      <c r="D77" s="497"/>
      <c r="E77" s="498"/>
      <c r="F77" s="499"/>
      <c r="G77" s="498"/>
      <c r="H77" s="500"/>
      <c r="I77" s="501"/>
      <c r="J77" s="481"/>
      <c r="K77" s="493"/>
      <c r="L77" s="481"/>
      <c r="M77" s="494"/>
      <c r="N77" s="481" t="str">
        <f>Q2</f>
        <v>Рефери</v>
      </c>
      <c r="O77" s="493"/>
      <c r="P77" s="481"/>
      <c r="Q77" s="50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37">
      <selection activeCell="N20" sqref="N20"/>
    </sheetView>
  </sheetViews>
  <sheetFormatPr defaultColWidth="9.140625" defaultRowHeight="12.75"/>
  <cols>
    <col min="1" max="2" width="3.28125" style="377" customWidth="1"/>
    <col min="3" max="3" width="4.7109375" style="377" customWidth="1"/>
    <col min="4" max="4" width="4.28125" style="377" customWidth="1"/>
    <col min="5" max="5" width="12.7109375" style="377" customWidth="1"/>
    <col min="6" max="6" width="2.7109375" style="377" customWidth="1"/>
    <col min="7" max="7" width="7.7109375" style="377" customWidth="1"/>
    <col min="8" max="8" width="5.8515625" style="377" customWidth="1"/>
    <col min="9" max="9" width="1.7109375" style="503" customWidth="1"/>
    <col min="10" max="10" width="10.7109375" style="377" customWidth="1"/>
    <col min="11" max="11" width="1.7109375" style="503" customWidth="1"/>
    <col min="12" max="12" width="10.7109375" style="377" customWidth="1"/>
    <col min="13" max="13" width="1.7109375" style="504" customWidth="1"/>
    <col min="14" max="14" width="10.7109375" style="377" customWidth="1"/>
    <col min="15" max="15" width="1.7109375" style="503" customWidth="1"/>
    <col min="16" max="16" width="10.7109375" style="377" customWidth="1"/>
    <col min="17" max="17" width="1.7109375" style="504" customWidth="1"/>
    <col min="18" max="18" width="0" style="377" hidden="1" customWidth="1"/>
    <col min="19" max="19" width="9.140625" style="377" customWidth="1"/>
  </cols>
  <sheetData>
    <row r="1" spans="1:19" s="10" customFormat="1" ht="54" customHeight="1">
      <c r="A1" s="564" t="str">
        <f>'[4]Информация'!$A$9</f>
        <v>Alliance Open 2010</v>
      </c>
      <c r="B1" s="564"/>
      <c r="C1" s="564"/>
      <c r="D1" s="564"/>
      <c r="E1" s="564"/>
      <c r="F1" s="564"/>
      <c r="G1" s="564"/>
      <c r="H1" s="564"/>
      <c r="I1" s="564"/>
      <c r="J1" s="564"/>
      <c r="K1" s="375"/>
      <c r="L1" s="376" t="s">
        <v>0</v>
      </c>
      <c r="M1" s="377"/>
      <c r="N1" s="377"/>
      <c r="O1" s="377"/>
      <c r="P1" s="378"/>
      <c r="Q1" s="375"/>
      <c r="R1" s="378"/>
      <c r="S1" s="378"/>
    </row>
    <row r="2" spans="1:19" s="16" customFormat="1" ht="12" customHeight="1">
      <c r="A2" s="379" t="s">
        <v>235</v>
      </c>
      <c r="B2" s="379"/>
      <c r="C2" s="379"/>
      <c r="D2" s="379"/>
      <c r="E2" s="379"/>
      <c r="F2" s="379" t="s">
        <v>2</v>
      </c>
      <c r="G2" s="379"/>
      <c r="H2" s="379"/>
      <c r="I2" s="380"/>
      <c r="J2" s="381" t="s">
        <v>236</v>
      </c>
      <c r="K2" s="29"/>
      <c r="L2" s="25"/>
      <c r="M2" s="380"/>
      <c r="N2" s="379"/>
      <c r="O2" s="380"/>
      <c r="P2" s="379"/>
      <c r="Q2" s="382" t="s">
        <v>3</v>
      </c>
      <c r="R2" s="505"/>
      <c r="S2" s="505"/>
    </row>
    <row r="3" spans="1:19" s="24" customFormat="1" ht="15" customHeight="1" thickBot="1">
      <c r="A3" s="383" t="str">
        <f>'[4]Информация'!$A$15</f>
        <v>22-24 января</v>
      </c>
      <c r="B3" s="384"/>
      <c r="C3" s="384"/>
      <c r="D3" s="384"/>
      <c r="E3" s="384"/>
      <c r="F3" s="383" t="str">
        <f>'[4]Информация'!$A$11</f>
        <v>Аквариум, Киев</v>
      </c>
      <c r="G3" s="384"/>
      <c r="H3" s="384"/>
      <c r="I3" s="385"/>
      <c r="J3" s="386" t="str">
        <f>'[4]Информация'!$A$13</f>
        <v>Женский парный</v>
      </c>
      <c r="K3" s="387"/>
      <c r="L3" s="388"/>
      <c r="M3" s="385"/>
      <c r="N3" s="384"/>
      <c r="O3" s="385"/>
      <c r="P3" s="384"/>
      <c r="Q3" s="389" t="str">
        <f>'[4]Информация'!$A$17</f>
        <v>Виталий Семенченко</v>
      </c>
      <c r="R3" s="421"/>
      <c r="S3" s="421"/>
    </row>
    <row r="4" spans="1:19" s="16" customFormat="1" ht="9.75">
      <c r="A4" s="390"/>
      <c r="B4" s="391"/>
      <c r="C4" s="391" t="s">
        <v>4</v>
      </c>
      <c r="D4" s="391" t="s">
        <v>5</v>
      </c>
      <c r="E4" s="392" t="s">
        <v>6</v>
      </c>
      <c r="F4" s="392" t="s">
        <v>7</v>
      </c>
      <c r="G4" s="392"/>
      <c r="H4" s="391" t="s">
        <v>8</v>
      </c>
      <c r="I4" s="393"/>
      <c r="J4" s="391"/>
      <c r="K4" s="393"/>
      <c r="L4" s="391"/>
      <c r="M4" s="393"/>
      <c r="N4" s="391"/>
      <c r="O4" s="393"/>
      <c r="P4" s="391"/>
      <c r="Q4" s="380"/>
      <c r="R4" s="505"/>
      <c r="S4" s="505"/>
    </row>
    <row r="5" spans="1:19" s="16" customFormat="1" ht="3.75" customHeight="1">
      <c r="A5" s="394"/>
      <c r="B5" s="395"/>
      <c r="C5" s="395"/>
      <c r="D5" s="395"/>
      <c r="E5" s="396"/>
      <c r="F5" s="396"/>
      <c r="G5" s="397"/>
      <c r="H5" s="396"/>
      <c r="I5" s="398"/>
      <c r="J5" s="395"/>
      <c r="K5" s="398"/>
      <c r="L5" s="395"/>
      <c r="M5" s="398"/>
      <c r="N5" s="395"/>
      <c r="O5" s="398"/>
      <c r="P5" s="395"/>
      <c r="Q5" s="399"/>
      <c r="R5" s="505"/>
      <c r="S5" s="505"/>
    </row>
    <row r="6" spans="1:19" s="46" customFormat="1" ht="9.75" customHeight="1">
      <c r="A6" s="400">
        <v>1</v>
      </c>
      <c r="B6" s="401"/>
      <c r="C6" s="402"/>
      <c r="D6" s="403"/>
      <c r="E6" s="60" t="s">
        <v>217</v>
      </c>
      <c r="F6" s="60"/>
      <c r="G6" s="404"/>
      <c r="H6" s="60"/>
      <c r="I6" s="405"/>
      <c r="J6" s="49"/>
      <c r="K6" s="406"/>
      <c r="L6" s="49"/>
      <c r="M6" s="406"/>
      <c r="N6" s="49"/>
      <c r="O6" s="406"/>
      <c r="P6" s="49"/>
      <c r="Q6" s="406"/>
      <c r="R6" s="397"/>
      <c r="S6" s="397"/>
    </row>
    <row r="7" spans="1:19" s="46" customFormat="1" ht="11.25" customHeight="1">
      <c r="A7" s="400"/>
      <c r="B7" s="400"/>
      <c r="C7" s="400"/>
      <c r="D7" s="400"/>
      <c r="E7" s="60" t="s">
        <v>219</v>
      </c>
      <c r="F7" s="60"/>
      <c r="G7" s="404"/>
      <c r="H7" s="60"/>
      <c r="I7" s="407"/>
      <c r="J7" s="49">
        <f>IF(I7="a",E6,IF(I7="b",E8,""))</f>
      </c>
      <c r="K7" s="406"/>
      <c r="L7" s="49"/>
      <c r="M7" s="406"/>
      <c r="N7" s="49"/>
      <c r="O7" s="408"/>
      <c r="P7" s="409"/>
      <c r="Q7" s="409"/>
      <c r="R7" s="397"/>
      <c r="S7" s="397"/>
    </row>
    <row r="8" spans="1:19" s="46" customFormat="1" ht="9.75" customHeight="1">
      <c r="A8" s="400"/>
      <c r="B8" s="400"/>
      <c r="C8" s="400"/>
      <c r="D8" s="400"/>
      <c r="E8" s="49"/>
      <c r="F8" s="49"/>
      <c r="G8" s="397"/>
      <c r="H8" s="49"/>
      <c r="I8" s="410"/>
      <c r="J8" s="411" t="s">
        <v>217</v>
      </c>
      <c r="K8" s="412"/>
      <c r="L8" s="49"/>
      <c r="M8" s="406"/>
      <c r="N8" s="49"/>
      <c r="O8" s="406"/>
      <c r="P8" s="49"/>
      <c r="Q8" s="406"/>
      <c r="R8" s="397"/>
      <c r="S8" s="397"/>
    </row>
    <row r="9" spans="1:19" s="46" customFormat="1" ht="9.75" customHeight="1">
      <c r="A9" s="400"/>
      <c r="B9" s="400"/>
      <c r="C9" s="400"/>
      <c r="D9" s="400"/>
      <c r="E9" s="49"/>
      <c r="F9" s="49"/>
      <c r="G9" s="397"/>
      <c r="H9" s="49"/>
      <c r="I9" s="410"/>
      <c r="J9" s="413" t="s">
        <v>219</v>
      </c>
      <c r="K9" s="414"/>
      <c r="L9" s="49"/>
      <c r="M9" s="406"/>
      <c r="N9" s="49"/>
      <c r="O9" s="406"/>
      <c r="P9" s="49"/>
      <c r="Q9" s="406"/>
      <c r="R9" s="397"/>
      <c r="S9" s="397"/>
    </row>
    <row r="10" spans="1:19" s="46" customFormat="1" ht="9.75" customHeight="1">
      <c r="A10" s="400">
        <v>2</v>
      </c>
      <c r="B10" s="401"/>
      <c r="C10" s="402"/>
      <c r="D10" s="403"/>
      <c r="E10" s="60" t="s">
        <v>193</v>
      </c>
      <c r="F10" s="60"/>
      <c r="G10" s="404"/>
      <c r="H10" s="60"/>
      <c r="I10" s="415"/>
      <c r="J10" s="49">
        <v>62</v>
      </c>
      <c r="K10" s="416"/>
      <c r="L10" s="417"/>
      <c r="M10" s="412"/>
      <c r="N10" s="49"/>
      <c r="O10" s="406"/>
      <c r="P10" s="49"/>
      <c r="Q10" s="406"/>
      <c r="R10" s="397"/>
      <c r="S10" s="397"/>
    </row>
    <row r="11" spans="1:19" s="46" customFormat="1" ht="9.75" customHeight="1">
      <c r="A11" s="400"/>
      <c r="B11" s="400"/>
      <c r="C11" s="400"/>
      <c r="D11" s="400"/>
      <c r="E11" s="60" t="s">
        <v>195</v>
      </c>
      <c r="F11" s="60"/>
      <c r="G11" s="404"/>
      <c r="H11" s="60"/>
      <c r="I11" s="407"/>
      <c r="J11" s="49"/>
      <c r="K11" s="416"/>
      <c r="L11" s="52"/>
      <c r="M11" s="418"/>
      <c r="N11" s="49"/>
      <c r="O11" s="406"/>
      <c r="P11" s="49"/>
      <c r="Q11" s="406"/>
      <c r="R11" s="397"/>
      <c r="S11" s="397"/>
    </row>
    <row r="12" spans="1:19" s="46" customFormat="1" ht="9.75" customHeight="1">
      <c r="A12" s="400"/>
      <c r="B12" s="400"/>
      <c r="C12" s="400"/>
      <c r="D12" s="419"/>
      <c r="E12" s="49"/>
      <c r="F12" s="49"/>
      <c r="G12" s="397"/>
      <c r="H12" s="49"/>
      <c r="I12" s="420"/>
      <c r="J12" s="49"/>
      <c r="K12" s="416"/>
      <c r="L12" s="411" t="s">
        <v>208</v>
      </c>
      <c r="M12" s="406"/>
      <c r="N12" s="49"/>
      <c r="O12" s="406"/>
      <c r="P12" s="49"/>
      <c r="Q12" s="406"/>
      <c r="R12" s="397"/>
      <c r="S12" s="397"/>
    </row>
    <row r="13" spans="1:19" s="46" customFormat="1" ht="9.75" customHeight="1">
      <c r="A13" s="400"/>
      <c r="B13" s="400"/>
      <c r="C13" s="400"/>
      <c r="D13" s="419"/>
      <c r="E13" s="49"/>
      <c r="F13" s="49"/>
      <c r="G13" s="397"/>
      <c r="H13" s="49"/>
      <c r="I13" s="420"/>
      <c r="J13" s="421"/>
      <c r="K13" s="422"/>
      <c r="L13" s="413" t="s">
        <v>210</v>
      </c>
      <c r="M13" s="414"/>
      <c r="N13" s="49"/>
      <c r="O13" s="406"/>
      <c r="P13" s="49"/>
      <c r="Q13" s="406"/>
      <c r="R13" s="397"/>
      <c r="S13" s="397"/>
    </row>
    <row r="14" spans="1:19" s="46" customFormat="1" ht="9.75" customHeight="1">
      <c r="A14" s="400">
        <v>3</v>
      </c>
      <c r="B14" s="401"/>
      <c r="C14" s="402"/>
      <c r="D14" s="403"/>
      <c r="E14" s="60" t="s">
        <v>208</v>
      </c>
      <c r="F14" s="60"/>
      <c r="G14" s="404"/>
      <c r="H14" s="60"/>
      <c r="I14" s="405"/>
      <c r="J14" s="397"/>
      <c r="K14" s="416"/>
      <c r="L14" s="423">
        <v>62</v>
      </c>
      <c r="M14" s="416"/>
      <c r="N14" s="417"/>
      <c r="O14" s="406"/>
      <c r="P14" s="49"/>
      <c r="Q14" s="406"/>
      <c r="R14" s="397"/>
      <c r="S14" s="397"/>
    </row>
    <row r="15" spans="1:19" s="46" customFormat="1" ht="9.75" customHeight="1">
      <c r="A15" s="400"/>
      <c r="B15" s="400"/>
      <c r="C15" s="400"/>
      <c r="D15" s="400"/>
      <c r="E15" s="60" t="s">
        <v>210</v>
      </c>
      <c r="F15" s="60"/>
      <c r="G15" s="404"/>
      <c r="H15" s="60"/>
      <c r="I15" s="407"/>
      <c r="J15" s="49"/>
      <c r="K15" s="416"/>
      <c r="L15" s="49"/>
      <c r="M15" s="416"/>
      <c r="N15" s="49"/>
      <c r="O15" s="406"/>
      <c r="P15" s="49"/>
      <c r="Q15" s="406"/>
      <c r="R15" s="397"/>
      <c r="S15" s="397"/>
    </row>
    <row r="16" spans="1:19" s="46" customFormat="1" ht="9.75" customHeight="1">
      <c r="A16" s="400"/>
      <c r="B16" s="400"/>
      <c r="C16" s="400"/>
      <c r="D16" s="419"/>
      <c r="E16" s="49"/>
      <c r="F16" s="49"/>
      <c r="G16" s="397"/>
      <c r="H16" s="49"/>
      <c r="I16" s="410"/>
      <c r="J16" s="411" t="s">
        <v>208</v>
      </c>
      <c r="K16" s="424"/>
      <c r="L16" s="49"/>
      <c r="M16" s="416"/>
      <c r="N16" s="49"/>
      <c r="O16" s="406"/>
      <c r="P16" s="49"/>
      <c r="Q16" s="406"/>
      <c r="R16" s="397"/>
      <c r="S16" s="397"/>
    </row>
    <row r="17" spans="1:19" s="46" customFormat="1" ht="9.75" customHeight="1">
      <c r="A17" s="400"/>
      <c r="B17" s="400"/>
      <c r="C17" s="400"/>
      <c r="D17" s="419"/>
      <c r="E17" s="49"/>
      <c r="F17" s="49"/>
      <c r="G17" s="397"/>
      <c r="H17" s="49"/>
      <c r="I17" s="410"/>
      <c r="J17" s="413" t="s">
        <v>210</v>
      </c>
      <c r="K17" s="407"/>
      <c r="L17" s="49"/>
      <c r="M17" s="416"/>
      <c r="N17" s="49"/>
      <c r="O17" s="406"/>
      <c r="P17" s="49"/>
      <c r="Q17" s="406"/>
      <c r="R17" s="397"/>
      <c r="S17" s="397"/>
    </row>
    <row r="18" spans="1:19" s="46" customFormat="1" ht="9.75" customHeight="1">
      <c r="A18" s="400">
        <v>4</v>
      </c>
      <c r="B18" s="401"/>
      <c r="C18" s="402"/>
      <c r="D18" s="403"/>
      <c r="E18" s="60" t="s">
        <v>179</v>
      </c>
      <c r="F18" s="60"/>
      <c r="G18" s="404"/>
      <c r="H18" s="60"/>
      <c r="I18" s="415"/>
      <c r="J18" s="49">
        <v>61</v>
      </c>
      <c r="K18" s="406"/>
      <c r="L18" s="417"/>
      <c r="M18" s="424"/>
      <c r="N18" s="49"/>
      <c r="O18" s="406"/>
      <c r="P18" s="49"/>
      <c r="Q18" s="406"/>
      <c r="R18" s="397"/>
      <c r="S18" s="397"/>
    </row>
    <row r="19" spans="1:19" s="46" customFormat="1" ht="11.25" customHeight="1">
      <c r="A19" s="400"/>
      <c r="B19" s="400"/>
      <c r="C19" s="400"/>
      <c r="D19" s="400"/>
      <c r="E19" s="60" t="s">
        <v>181</v>
      </c>
      <c r="F19" s="60"/>
      <c r="G19" s="404"/>
      <c r="H19" s="60"/>
      <c r="I19" s="407"/>
      <c r="J19" s="49"/>
      <c r="K19" s="406"/>
      <c r="L19" s="52"/>
      <c r="M19" s="425"/>
      <c r="N19" s="49"/>
      <c r="O19" s="406"/>
      <c r="P19" s="49"/>
      <c r="Q19" s="406"/>
      <c r="R19" s="397"/>
      <c r="S19" s="397"/>
    </row>
    <row r="20" spans="1:19" s="46" customFormat="1" ht="9.75" customHeight="1">
      <c r="A20" s="400"/>
      <c r="B20" s="400"/>
      <c r="C20" s="400"/>
      <c r="D20" s="400"/>
      <c r="E20" s="49"/>
      <c r="F20" s="49"/>
      <c r="G20" s="397"/>
      <c r="H20" s="49"/>
      <c r="I20" s="420"/>
      <c r="J20" s="49"/>
      <c r="K20" s="406"/>
      <c r="L20" s="49"/>
      <c r="M20" s="416"/>
      <c r="N20" s="411" t="s">
        <v>180</v>
      </c>
      <c r="O20" s="406"/>
      <c r="P20" s="49"/>
      <c r="Q20" s="406"/>
      <c r="R20" s="397"/>
      <c r="S20" s="397"/>
    </row>
    <row r="21" spans="1:19" s="46" customFormat="1" ht="9.75" customHeight="1">
      <c r="A21" s="400"/>
      <c r="B21" s="400"/>
      <c r="C21" s="400"/>
      <c r="D21" s="400"/>
      <c r="E21" s="49"/>
      <c r="F21" s="49"/>
      <c r="G21" s="397"/>
      <c r="H21" s="49"/>
      <c r="I21" s="420"/>
      <c r="J21" s="49"/>
      <c r="K21" s="406"/>
      <c r="L21" s="49"/>
      <c r="M21" s="410"/>
      <c r="N21" s="413" t="s">
        <v>182</v>
      </c>
      <c r="O21" s="414"/>
      <c r="P21" s="49"/>
      <c r="Q21" s="406"/>
      <c r="R21" s="397"/>
      <c r="S21" s="397"/>
    </row>
    <row r="22" spans="1:19" s="46" customFormat="1" ht="9.75" customHeight="1">
      <c r="A22" s="400">
        <v>5</v>
      </c>
      <c r="B22" s="401"/>
      <c r="C22" s="402"/>
      <c r="D22" s="403"/>
      <c r="E22" s="60" t="s">
        <v>207</v>
      </c>
      <c r="F22" s="60"/>
      <c r="G22" s="404"/>
      <c r="H22" s="60"/>
      <c r="I22" s="405"/>
      <c r="J22" s="49"/>
      <c r="K22" s="406"/>
      <c r="L22" s="397"/>
      <c r="M22" s="426"/>
      <c r="N22" s="49">
        <v>63</v>
      </c>
      <c r="O22" s="427"/>
      <c r="P22" s="310"/>
      <c r="Q22" s="427"/>
      <c r="R22" s="506"/>
      <c r="S22" s="506"/>
    </row>
    <row r="23" spans="1:19" s="46" customFormat="1" ht="9.75" customHeight="1">
      <c r="A23" s="400"/>
      <c r="B23" s="400"/>
      <c r="C23" s="400"/>
      <c r="D23" s="400"/>
      <c r="E23" s="60" t="s">
        <v>209</v>
      </c>
      <c r="F23" s="60"/>
      <c r="G23" s="404"/>
      <c r="H23" s="60"/>
      <c r="I23" s="407"/>
      <c r="J23" s="49"/>
      <c r="K23" s="406"/>
      <c r="L23" s="49"/>
      <c r="M23" s="416"/>
      <c r="N23" s="49"/>
      <c r="O23" s="427"/>
      <c r="P23" s="310" t="s">
        <v>160</v>
      </c>
      <c r="Q23" s="427"/>
      <c r="R23" s="506"/>
      <c r="S23" s="506"/>
    </row>
    <row r="24" spans="1:19" s="46" customFormat="1" ht="9.75" customHeight="1">
      <c r="A24" s="400"/>
      <c r="B24" s="400"/>
      <c r="C24" s="400"/>
      <c r="D24" s="400"/>
      <c r="E24" s="49"/>
      <c r="F24" s="49"/>
      <c r="G24" s="397"/>
      <c r="H24" s="49"/>
      <c r="I24" s="410"/>
      <c r="J24" s="411" t="s">
        <v>180</v>
      </c>
      <c r="K24" s="412"/>
      <c r="L24" s="49"/>
      <c r="M24" s="416"/>
      <c r="N24" s="49"/>
      <c r="O24" s="427"/>
      <c r="P24" s="310"/>
      <c r="Q24" s="427"/>
      <c r="R24" s="506"/>
      <c r="S24" s="506"/>
    </row>
    <row r="25" spans="1:19" s="46" customFormat="1" ht="9.75" customHeight="1">
      <c r="A25" s="400"/>
      <c r="B25" s="400"/>
      <c r="C25" s="400"/>
      <c r="D25" s="400"/>
      <c r="E25" s="49"/>
      <c r="F25" s="49"/>
      <c r="G25" s="397"/>
      <c r="H25" s="49"/>
      <c r="I25" s="410"/>
      <c r="J25" s="413" t="s">
        <v>182</v>
      </c>
      <c r="K25" s="414"/>
      <c r="L25" s="49"/>
      <c r="M25" s="416"/>
      <c r="N25" s="49"/>
      <c r="O25" s="427"/>
      <c r="P25" s="310"/>
      <c r="Q25" s="427"/>
      <c r="R25" s="506"/>
      <c r="S25" s="506"/>
    </row>
    <row r="26" spans="1:19" s="46" customFormat="1" ht="9.75" customHeight="1">
      <c r="A26" s="400">
        <v>6</v>
      </c>
      <c r="B26" s="401"/>
      <c r="C26" s="402"/>
      <c r="D26" s="403"/>
      <c r="E26" s="60" t="s">
        <v>180</v>
      </c>
      <c r="F26" s="60"/>
      <c r="G26" s="404"/>
      <c r="H26" s="60"/>
      <c r="I26" s="415"/>
      <c r="J26" s="49">
        <v>61</v>
      </c>
      <c r="K26" s="416"/>
      <c r="L26" s="417"/>
      <c r="M26" s="424"/>
      <c r="N26" s="49"/>
      <c r="O26" s="427"/>
      <c r="P26" s="310"/>
      <c r="Q26" s="427"/>
      <c r="R26" s="506"/>
      <c r="S26" s="506"/>
    </row>
    <row r="27" spans="1:19" s="46" customFormat="1" ht="9.75" customHeight="1">
      <c r="A27" s="400"/>
      <c r="B27" s="400"/>
      <c r="C27" s="400"/>
      <c r="D27" s="400"/>
      <c r="E27" s="60" t="s">
        <v>182</v>
      </c>
      <c r="F27" s="60"/>
      <c r="G27" s="404"/>
      <c r="H27" s="60"/>
      <c r="I27" s="407"/>
      <c r="J27" s="49"/>
      <c r="K27" s="416"/>
      <c r="L27" s="52"/>
      <c r="M27" s="425"/>
      <c r="N27" s="49"/>
      <c r="O27" s="427"/>
      <c r="P27" s="310"/>
      <c r="Q27" s="427"/>
      <c r="R27" s="506"/>
      <c r="S27" s="506"/>
    </row>
    <row r="28" spans="1:19" s="46" customFormat="1" ht="9.75" customHeight="1">
      <c r="A28" s="400"/>
      <c r="B28" s="400"/>
      <c r="C28" s="400"/>
      <c r="D28" s="419"/>
      <c r="E28" s="49"/>
      <c r="F28" s="49"/>
      <c r="G28" s="397"/>
      <c r="H28" s="49"/>
      <c r="I28" s="420"/>
      <c r="J28" s="49"/>
      <c r="K28" s="416"/>
      <c r="L28" s="411" t="s">
        <v>180</v>
      </c>
      <c r="M28" s="416"/>
      <c r="N28" s="49"/>
      <c r="O28" s="427"/>
      <c r="P28" s="310"/>
      <c r="Q28" s="427"/>
      <c r="R28" s="506"/>
      <c r="S28" s="506"/>
    </row>
    <row r="29" spans="1:19" s="46" customFormat="1" ht="9.75" customHeight="1">
      <c r="A29" s="400"/>
      <c r="B29" s="400"/>
      <c r="C29" s="400"/>
      <c r="D29" s="419"/>
      <c r="E29" s="49"/>
      <c r="F29" s="49"/>
      <c r="G29" s="397"/>
      <c r="H29" s="49"/>
      <c r="I29" s="420"/>
      <c r="J29" s="429"/>
      <c r="K29" s="422"/>
      <c r="L29" s="413" t="s">
        <v>182</v>
      </c>
      <c r="M29" s="407"/>
      <c r="N29" s="49"/>
      <c r="O29" s="427"/>
      <c r="P29" s="310"/>
      <c r="Q29" s="427"/>
      <c r="R29" s="506"/>
      <c r="S29" s="506"/>
    </row>
    <row r="30" spans="1:19" s="46" customFormat="1" ht="9.75" customHeight="1">
      <c r="A30" s="400">
        <v>7</v>
      </c>
      <c r="B30" s="401"/>
      <c r="C30" s="402"/>
      <c r="D30" s="403"/>
      <c r="E30" s="60" t="s">
        <v>194</v>
      </c>
      <c r="F30" s="60"/>
      <c r="G30" s="404"/>
      <c r="H30" s="60"/>
      <c r="I30" s="405"/>
      <c r="J30" s="397"/>
      <c r="K30" s="416"/>
      <c r="L30" s="49">
        <v>63</v>
      </c>
      <c r="M30" s="406"/>
      <c r="N30" s="417"/>
      <c r="O30" s="427"/>
      <c r="P30" s="310"/>
      <c r="Q30" s="427"/>
      <c r="R30" s="506"/>
      <c r="S30" s="506"/>
    </row>
    <row r="31" spans="1:19" s="46" customFormat="1" ht="9.75" customHeight="1">
      <c r="A31" s="400"/>
      <c r="B31" s="400"/>
      <c r="C31" s="400"/>
      <c r="D31" s="400"/>
      <c r="E31" s="60" t="s">
        <v>196</v>
      </c>
      <c r="F31" s="60"/>
      <c r="G31" s="404"/>
      <c r="H31" s="60"/>
      <c r="I31" s="407"/>
      <c r="J31" s="49"/>
      <c r="K31" s="416"/>
      <c r="L31" s="49"/>
      <c r="M31" s="406"/>
      <c r="N31" s="49"/>
      <c r="O31" s="427"/>
      <c r="P31" s="310"/>
      <c r="Q31" s="427"/>
      <c r="R31" s="506"/>
      <c r="S31" s="506"/>
    </row>
    <row r="32" spans="1:19" s="46" customFormat="1" ht="9.75" customHeight="1">
      <c r="A32" s="400"/>
      <c r="B32" s="400"/>
      <c r="C32" s="400"/>
      <c r="D32" s="419"/>
      <c r="E32" s="49"/>
      <c r="F32" s="49"/>
      <c r="G32" s="397"/>
      <c r="H32" s="49"/>
      <c r="I32" s="410"/>
      <c r="J32" s="411" t="s">
        <v>194</v>
      </c>
      <c r="K32" s="424"/>
      <c r="L32" s="49"/>
      <c r="M32" s="406"/>
      <c r="N32" s="49"/>
      <c r="O32" s="427"/>
      <c r="P32" s="310"/>
      <c r="Q32" s="427"/>
      <c r="R32" s="506"/>
      <c r="S32" s="506"/>
    </row>
    <row r="33" spans="1:19" s="46" customFormat="1" ht="9.75" customHeight="1">
      <c r="A33" s="400"/>
      <c r="B33" s="400"/>
      <c r="C33" s="400"/>
      <c r="D33" s="419"/>
      <c r="E33" s="49"/>
      <c r="F33" s="49"/>
      <c r="G33" s="397"/>
      <c r="H33" s="49"/>
      <c r="I33" s="410"/>
      <c r="J33" s="413" t="s">
        <v>196</v>
      </c>
      <c r="K33" s="407"/>
      <c r="L33" s="49"/>
      <c r="M33" s="406"/>
      <c r="N33" s="49"/>
      <c r="O33" s="427"/>
      <c r="P33" s="310"/>
      <c r="Q33" s="427"/>
      <c r="R33" s="506"/>
      <c r="S33" s="506"/>
    </row>
    <row r="34" spans="1:19" s="46" customFormat="1" ht="9.75" customHeight="1">
      <c r="A34" s="400">
        <v>8</v>
      </c>
      <c r="B34" s="401"/>
      <c r="C34" s="402"/>
      <c r="D34" s="403"/>
      <c r="E34" s="60" t="s">
        <v>190</v>
      </c>
      <c r="F34" s="60"/>
      <c r="G34" s="404"/>
      <c r="H34" s="60"/>
      <c r="I34" s="415"/>
      <c r="J34" s="49" t="s">
        <v>147</v>
      </c>
      <c r="K34" s="406"/>
      <c r="L34" s="417"/>
      <c r="M34" s="412"/>
      <c r="N34" s="49"/>
      <c r="O34" s="427"/>
      <c r="P34" s="310"/>
      <c r="Q34" s="427"/>
      <c r="R34" s="506"/>
      <c r="S34" s="506"/>
    </row>
    <row r="35" spans="1:19" s="46" customFormat="1" ht="9.75" customHeight="1">
      <c r="A35" s="400"/>
      <c r="B35" s="400"/>
      <c r="C35" s="400"/>
      <c r="D35" s="400"/>
      <c r="E35" s="60" t="s">
        <v>192</v>
      </c>
      <c r="F35" s="60"/>
      <c r="G35" s="404"/>
      <c r="H35" s="60"/>
      <c r="I35" s="407"/>
      <c r="J35" s="49"/>
      <c r="K35" s="406"/>
      <c r="L35" s="52"/>
      <c r="M35" s="418"/>
      <c r="N35" s="49"/>
      <c r="O35" s="427"/>
      <c r="P35" s="310"/>
      <c r="Q35" s="427"/>
      <c r="R35" s="506"/>
      <c r="S35" s="506"/>
    </row>
    <row r="36" spans="1:19" s="46" customFormat="1" ht="9.75" customHeight="1">
      <c r="A36" s="400"/>
      <c r="B36" s="400"/>
      <c r="C36" s="400"/>
      <c r="D36" s="419"/>
      <c r="E36" s="49"/>
      <c r="F36" s="49"/>
      <c r="G36" s="397"/>
      <c r="H36" s="49"/>
      <c r="I36" s="420"/>
      <c r="J36" s="49"/>
      <c r="K36" s="406"/>
      <c r="L36" s="49"/>
      <c r="M36" s="406"/>
      <c r="N36" s="406"/>
      <c r="O36" s="427"/>
      <c r="P36" s="430"/>
      <c r="Q36" s="427"/>
      <c r="R36" s="506"/>
      <c r="S36" s="506"/>
    </row>
    <row r="37" spans="1:19" s="46" customFormat="1" ht="9.75" customHeight="1">
      <c r="A37" s="400"/>
      <c r="B37" s="400"/>
      <c r="C37" s="400"/>
      <c r="D37" s="419"/>
      <c r="E37" s="49"/>
      <c r="F37" s="49"/>
      <c r="G37" s="397"/>
      <c r="H37" s="49"/>
      <c r="I37" s="420"/>
      <c r="J37" s="49"/>
      <c r="K37" s="406"/>
      <c r="L37" s="49"/>
      <c r="M37" s="406"/>
      <c r="N37" s="431"/>
      <c r="O37" s="432"/>
      <c r="P37" s="430"/>
      <c r="Q37" s="427"/>
      <c r="R37" s="506"/>
      <c r="S37" s="506"/>
    </row>
    <row r="38" spans="1:19" s="46" customFormat="1" ht="9.75" customHeight="1">
      <c r="A38" s="400">
        <v>9</v>
      </c>
      <c r="B38" s="401"/>
      <c r="C38" s="402"/>
      <c r="D38" s="403"/>
      <c r="E38" s="60" t="s">
        <v>217</v>
      </c>
      <c r="F38" s="60"/>
      <c r="G38" s="404"/>
      <c r="H38" s="60"/>
      <c r="I38" s="405"/>
      <c r="J38" s="49"/>
      <c r="K38" s="406"/>
      <c r="L38" s="49"/>
      <c r="M38" s="406"/>
      <c r="N38" s="397"/>
      <c r="O38" s="433"/>
      <c r="P38" s="434"/>
      <c r="Q38" s="427"/>
      <c r="R38" s="506"/>
      <c r="S38" s="506"/>
    </row>
    <row r="39" spans="1:19" s="46" customFormat="1" ht="9.75" customHeight="1">
      <c r="A39" s="400"/>
      <c r="B39" s="400"/>
      <c r="C39" s="400"/>
      <c r="D39" s="400"/>
      <c r="E39" s="60" t="s">
        <v>219</v>
      </c>
      <c r="F39" s="60"/>
      <c r="G39" s="404"/>
      <c r="H39" s="60"/>
      <c r="I39" s="407"/>
      <c r="J39" s="49"/>
      <c r="K39" s="406"/>
      <c r="L39" s="49"/>
      <c r="M39" s="406"/>
      <c r="N39" s="49"/>
      <c r="O39" s="427"/>
      <c r="P39" s="435"/>
      <c r="Q39" s="436"/>
      <c r="R39" s="506"/>
      <c r="S39" s="506"/>
    </row>
    <row r="40" spans="1:19" s="46" customFormat="1" ht="9.75" customHeight="1">
      <c r="A40" s="400"/>
      <c r="B40" s="400"/>
      <c r="C40" s="400"/>
      <c r="D40" s="419"/>
      <c r="E40" s="49"/>
      <c r="F40" s="49"/>
      <c r="G40" s="397"/>
      <c r="H40" s="49"/>
      <c r="I40" s="410"/>
      <c r="J40" s="411" t="s">
        <v>217</v>
      </c>
      <c r="K40" s="412"/>
      <c r="L40" s="49"/>
      <c r="M40" s="406"/>
      <c r="N40" s="49"/>
      <c r="O40" s="427"/>
      <c r="P40" s="310"/>
      <c r="Q40" s="427"/>
      <c r="R40" s="506"/>
      <c r="S40" s="506"/>
    </row>
    <row r="41" spans="1:19" s="46" customFormat="1" ht="9.75" customHeight="1">
      <c r="A41" s="400"/>
      <c r="B41" s="400"/>
      <c r="C41" s="400"/>
      <c r="D41" s="419"/>
      <c r="E41" s="49"/>
      <c r="F41" s="49"/>
      <c r="G41" s="397"/>
      <c r="H41" s="49"/>
      <c r="I41" s="410"/>
      <c r="J41" s="413" t="s">
        <v>219</v>
      </c>
      <c r="K41" s="414"/>
      <c r="L41" s="49"/>
      <c r="M41" s="406"/>
      <c r="N41" s="49"/>
      <c r="O41" s="427"/>
      <c r="P41" s="310"/>
      <c r="Q41" s="427"/>
      <c r="R41" s="506"/>
      <c r="S41" s="506"/>
    </row>
    <row r="42" spans="1:19" s="46" customFormat="1" ht="9.75" customHeight="1">
      <c r="A42" s="400">
        <v>10</v>
      </c>
      <c r="B42" s="401"/>
      <c r="C42" s="402"/>
      <c r="D42" s="403"/>
      <c r="E42" s="60" t="s">
        <v>194</v>
      </c>
      <c r="F42" s="60"/>
      <c r="G42" s="404"/>
      <c r="H42" s="60"/>
      <c r="I42" s="415"/>
      <c r="J42" s="49">
        <v>62</v>
      </c>
      <c r="K42" s="427"/>
      <c r="L42" s="434" t="s">
        <v>241</v>
      </c>
      <c r="M42" s="437"/>
      <c r="N42" s="49"/>
      <c r="O42" s="427"/>
      <c r="P42" s="310"/>
      <c r="Q42" s="427"/>
      <c r="R42" s="506"/>
      <c r="S42" s="506"/>
    </row>
    <row r="43" spans="1:19" s="46" customFormat="1" ht="9.75" customHeight="1">
      <c r="A43" s="400"/>
      <c r="B43" s="400"/>
      <c r="C43" s="400"/>
      <c r="D43" s="400"/>
      <c r="E43" s="60" t="s">
        <v>196</v>
      </c>
      <c r="F43" s="60"/>
      <c r="G43" s="404"/>
      <c r="H43" s="60"/>
      <c r="I43" s="407"/>
      <c r="J43" s="49"/>
      <c r="K43" s="427"/>
      <c r="L43" s="435"/>
      <c r="M43" s="436"/>
      <c r="N43" s="49"/>
      <c r="O43" s="427"/>
      <c r="P43" s="310"/>
      <c r="Q43" s="427"/>
      <c r="R43" s="506"/>
      <c r="S43" s="506"/>
    </row>
    <row r="44" spans="1:19" s="46" customFormat="1" ht="9.75" customHeight="1">
      <c r="A44" s="400"/>
      <c r="B44" s="400"/>
      <c r="C44" s="400"/>
      <c r="D44" s="419"/>
      <c r="E44" s="49"/>
      <c r="F44" s="49"/>
      <c r="G44" s="397"/>
      <c r="H44" s="49"/>
      <c r="I44" s="420"/>
      <c r="J44" s="49"/>
      <c r="K44" s="427"/>
      <c r="L44" s="430"/>
      <c r="M44" s="427"/>
      <c r="N44" s="49"/>
      <c r="O44" s="427"/>
      <c r="P44" s="310"/>
      <c r="Q44" s="427"/>
      <c r="R44" s="506"/>
      <c r="S44" s="506"/>
    </row>
    <row r="45" spans="1:19" s="46" customFormat="1" ht="9.75" customHeight="1">
      <c r="A45" s="400"/>
      <c r="B45" s="400"/>
      <c r="C45" s="400"/>
      <c r="D45" s="419"/>
      <c r="E45" s="49"/>
      <c r="F45" s="49"/>
      <c r="G45" s="397"/>
      <c r="H45" s="49"/>
      <c r="I45" s="420"/>
      <c r="J45" s="49"/>
      <c r="K45" s="438"/>
      <c r="L45" s="430"/>
      <c r="M45" s="436"/>
      <c r="N45" s="49"/>
      <c r="O45" s="427"/>
      <c r="P45" s="310"/>
      <c r="Q45" s="427"/>
      <c r="R45" s="506"/>
      <c r="S45" s="506"/>
    </row>
    <row r="46" spans="1:19" s="46" customFormat="1" ht="9.75" customHeight="1">
      <c r="A46" s="400">
        <v>11</v>
      </c>
      <c r="B46" s="401"/>
      <c r="C46" s="402"/>
      <c r="D46" s="403"/>
      <c r="E46" s="60" t="s">
        <v>193</v>
      </c>
      <c r="F46" s="60"/>
      <c r="G46" s="404"/>
      <c r="H46" s="60"/>
      <c r="I46" s="405"/>
      <c r="J46" s="397"/>
      <c r="K46" s="427"/>
      <c r="L46" s="310"/>
      <c r="M46" s="427"/>
      <c r="N46" s="417"/>
      <c r="O46" s="427"/>
      <c r="P46" s="310"/>
      <c r="Q46" s="427"/>
      <c r="R46" s="506"/>
      <c r="S46" s="506"/>
    </row>
    <row r="47" spans="1:19" s="46" customFormat="1" ht="9.75" customHeight="1">
      <c r="A47" s="400"/>
      <c r="B47" s="400"/>
      <c r="C47" s="400"/>
      <c r="D47" s="400"/>
      <c r="E47" s="60" t="s">
        <v>195</v>
      </c>
      <c r="F47" s="60"/>
      <c r="G47" s="404"/>
      <c r="H47" s="60"/>
      <c r="I47" s="407"/>
      <c r="J47" s="49"/>
      <c r="K47" s="427"/>
      <c r="L47" s="310"/>
      <c r="M47" s="427"/>
      <c r="N47" s="49"/>
      <c r="O47" s="427"/>
      <c r="P47" s="310"/>
      <c r="Q47" s="427"/>
      <c r="R47" s="506"/>
      <c r="S47" s="506"/>
    </row>
    <row r="48" spans="1:19" s="46" customFormat="1" ht="9.75" customHeight="1">
      <c r="A48" s="400"/>
      <c r="B48" s="400"/>
      <c r="C48" s="400"/>
      <c r="D48" s="400"/>
      <c r="E48" s="49"/>
      <c r="F48" s="49"/>
      <c r="G48" s="397"/>
      <c r="H48" s="49"/>
      <c r="I48" s="410"/>
      <c r="J48" s="411" t="s">
        <v>179</v>
      </c>
      <c r="K48" s="437"/>
      <c r="L48" s="310"/>
      <c r="M48" s="427"/>
      <c r="N48" s="49"/>
      <c r="O48" s="427"/>
      <c r="P48" s="310"/>
      <c r="Q48" s="427"/>
      <c r="R48" s="506"/>
      <c r="S48" s="506"/>
    </row>
    <row r="49" spans="1:19" s="46" customFormat="1" ht="9.75" customHeight="1">
      <c r="A49" s="400"/>
      <c r="B49" s="400"/>
      <c r="C49" s="400"/>
      <c r="D49" s="400"/>
      <c r="E49" s="49"/>
      <c r="F49" s="49"/>
      <c r="G49" s="397"/>
      <c r="H49" s="49"/>
      <c r="I49" s="410"/>
      <c r="J49" s="413" t="s">
        <v>181</v>
      </c>
      <c r="K49" s="414"/>
      <c r="L49" s="310"/>
      <c r="M49" s="427"/>
      <c r="N49" s="49"/>
      <c r="O49" s="427"/>
      <c r="P49" s="310"/>
      <c r="Q49" s="427"/>
      <c r="R49" s="506"/>
      <c r="S49" s="506"/>
    </row>
    <row r="50" spans="1:19" s="46" customFormat="1" ht="9.75" customHeight="1">
      <c r="A50" s="400">
        <v>12</v>
      </c>
      <c r="B50" s="401"/>
      <c r="C50" s="402"/>
      <c r="D50" s="403"/>
      <c r="E50" s="60" t="s">
        <v>179</v>
      </c>
      <c r="F50" s="60"/>
      <c r="G50" s="404"/>
      <c r="H50" s="60"/>
      <c r="I50" s="415"/>
      <c r="J50" s="49">
        <v>75</v>
      </c>
      <c r="K50" s="406"/>
      <c r="L50" s="439"/>
      <c r="M50" s="437"/>
      <c r="N50" s="49"/>
      <c r="O50" s="427"/>
      <c r="P50" s="310"/>
      <c r="Q50" s="427"/>
      <c r="R50" s="506"/>
      <c r="S50" s="506"/>
    </row>
    <row r="51" spans="1:19" s="46" customFormat="1" ht="9.75" customHeight="1">
      <c r="A51" s="400"/>
      <c r="B51" s="400"/>
      <c r="C51" s="400"/>
      <c r="D51" s="400"/>
      <c r="E51" s="60" t="s">
        <v>181</v>
      </c>
      <c r="F51" s="60"/>
      <c r="G51" s="404"/>
      <c r="H51" s="60"/>
      <c r="I51" s="407"/>
      <c r="J51" s="49"/>
      <c r="K51" s="406"/>
      <c r="L51" s="440"/>
      <c r="M51" s="436"/>
      <c r="N51" s="49"/>
      <c r="O51" s="427"/>
      <c r="P51" s="310"/>
      <c r="Q51" s="427"/>
      <c r="R51" s="506"/>
      <c r="S51" s="506"/>
    </row>
    <row r="52" spans="1:19" s="46" customFormat="1" ht="9.75" customHeight="1">
      <c r="A52" s="400"/>
      <c r="B52" s="400"/>
      <c r="C52" s="400"/>
      <c r="D52" s="400"/>
      <c r="E52" s="49"/>
      <c r="F52" s="49"/>
      <c r="G52" s="397"/>
      <c r="H52" s="49"/>
      <c r="I52" s="420"/>
      <c r="J52" s="49"/>
      <c r="K52" s="406"/>
      <c r="L52" s="441" t="s">
        <v>179</v>
      </c>
      <c r="M52" s="427"/>
      <c r="N52" s="430"/>
      <c r="O52" s="427"/>
      <c r="P52" s="310"/>
      <c r="Q52" s="427"/>
      <c r="R52" s="506"/>
      <c r="S52" s="506"/>
    </row>
    <row r="53" spans="1:19" s="46" customFormat="1" ht="9.75" customHeight="1">
      <c r="A53" s="400"/>
      <c r="B53" s="400"/>
      <c r="C53" s="400"/>
      <c r="D53" s="400"/>
      <c r="E53" s="49"/>
      <c r="F53" s="49"/>
      <c r="G53" s="397"/>
      <c r="H53" s="49"/>
      <c r="I53" s="420"/>
      <c r="J53" s="49"/>
      <c r="K53" s="406"/>
      <c r="L53" s="442" t="s">
        <v>181</v>
      </c>
      <c r="M53" s="405"/>
      <c r="N53" s="430"/>
      <c r="O53" s="436"/>
      <c r="P53" s="310"/>
      <c r="Q53" s="427"/>
      <c r="R53" s="506"/>
      <c r="S53" s="506"/>
    </row>
    <row r="54" spans="1:19" s="46" customFormat="1" ht="9.75" customHeight="1">
      <c r="A54" s="400">
        <v>13</v>
      </c>
      <c r="B54" s="401"/>
      <c r="C54" s="402"/>
      <c r="D54" s="403"/>
      <c r="E54" s="60" t="s">
        <v>207</v>
      </c>
      <c r="F54" s="60"/>
      <c r="G54" s="404"/>
      <c r="H54" s="60"/>
      <c r="I54" s="405"/>
      <c r="J54" s="49"/>
      <c r="K54" s="406"/>
      <c r="L54" s="443">
        <v>63</v>
      </c>
      <c r="M54" s="433"/>
      <c r="N54" s="310" t="s">
        <v>242</v>
      </c>
      <c r="O54" s="427"/>
      <c r="P54" s="310"/>
      <c r="Q54" s="427"/>
      <c r="R54" s="506"/>
      <c r="S54" s="506"/>
    </row>
    <row r="55" spans="1:19" s="46" customFormat="1" ht="9.75" customHeight="1">
      <c r="A55" s="400"/>
      <c r="B55" s="400"/>
      <c r="C55" s="400"/>
      <c r="D55" s="400"/>
      <c r="E55" s="60" t="s">
        <v>209</v>
      </c>
      <c r="F55" s="60"/>
      <c r="G55" s="404"/>
      <c r="H55" s="60"/>
      <c r="I55" s="407"/>
      <c r="J55" s="49"/>
      <c r="K55" s="406"/>
      <c r="L55" s="441"/>
      <c r="M55" s="427"/>
      <c r="N55" s="310"/>
      <c r="O55" s="427"/>
      <c r="P55" s="310"/>
      <c r="Q55" s="427"/>
      <c r="R55" s="506"/>
      <c r="S55" s="506"/>
    </row>
    <row r="56" spans="1:19" s="46" customFormat="1" ht="9.75" customHeight="1">
      <c r="A56" s="400"/>
      <c r="B56" s="400"/>
      <c r="C56" s="400"/>
      <c r="D56" s="419"/>
      <c r="E56" s="49"/>
      <c r="F56" s="49"/>
      <c r="G56" s="397"/>
      <c r="H56" s="49"/>
      <c r="I56" s="410"/>
      <c r="J56" s="411" t="s">
        <v>207</v>
      </c>
      <c r="K56" s="412"/>
      <c r="L56" s="441"/>
      <c r="M56" s="427"/>
      <c r="N56" s="310"/>
      <c r="O56" s="427"/>
      <c r="P56" s="310"/>
      <c r="Q56" s="406"/>
      <c r="R56" s="397"/>
      <c r="S56" s="397"/>
    </row>
    <row r="57" spans="1:19" s="46" customFormat="1" ht="9.75" customHeight="1">
      <c r="A57" s="400"/>
      <c r="B57" s="400"/>
      <c r="C57" s="400"/>
      <c r="D57" s="419"/>
      <c r="E57" s="49"/>
      <c r="F57" s="49"/>
      <c r="G57" s="397"/>
      <c r="H57" s="49"/>
      <c r="I57" s="410"/>
      <c r="J57" s="413" t="s">
        <v>209</v>
      </c>
      <c r="K57" s="414"/>
      <c r="L57" s="441"/>
      <c r="M57" s="427"/>
      <c r="N57" s="310"/>
      <c r="O57" s="427"/>
      <c r="P57" s="310"/>
      <c r="Q57" s="406"/>
      <c r="R57" s="397"/>
      <c r="S57" s="397"/>
    </row>
    <row r="58" spans="1:19" s="46" customFormat="1" ht="9.75" customHeight="1">
      <c r="A58" s="400">
        <v>14</v>
      </c>
      <c r="B58" s="401"/>
      <c r="C58" s="402"/>
      <c r="D58" s="403"/>
      <c r="E58" s="60" t="s">
        <v>190</v>
      </c>
      <c r="F58" s="60"/>
      <c r="G58" s="404"/>
      <c r="H58" s="60"/>
      <c r="I58" s="415"/>
      <c r="J58" s="49" t="s">
        <v>147</v>
      </c>
      <c r="K58" s="427"/>
      <c r="L58" s="434"/>
      <c r="M58" s="437"/>
      <c r="N58" s="310"/>
      <c r="O58" s="427"/>
      <c r="P58" s="310"/>
      <c r="Q58" s="406"/>
      <c r="R58" s="397"/>
      <c r="S58" s="397"/>
    </row>
    <row r="59" spans="1:19" s="46" customFormat="1" ht="9.75" customHeight="1">
      <c r="A59" s="400"/>
      <c r="B59" s="400"/>
      <c r="C59" s="400"/>
      <c r="D59" s="400"/>
      <c r="E59" s="60" t="s">
        <v>192</v>
      </c>
      <c r="F59" s="60"/>
      <c r="G59" s="404"/>
      <c r="H59" s="60"/>
      <c r="I59" s="407"/>
      <c r="J59" s="49"/>
      <c r="K59" s="427"/>
      <c r="L59" s="435"/>
      <c r="M59" s="436"/>
      <c r="N59" s="310"/>
      <c r="O59" s="427"/>
      <c r="P59" s="310"/>
      <c r="Q59" s="406"/>
      <c r="R59" s="397"/>
      <c r="S59" s="397"/>
    </row>
    <row r="60" spans="1:19" s="46" customFormat="1" ht="9.75" customHeight="1">
      <c r="A60" s="400"/>
      <c r="B60" s="400"/>
      <c r="C60" s="400"/>
      <c r="D60" s="419"/>
      <c r="E60" s="49"/>
      <c r="F60" s="49"/>
      <c r="G60" s="397"/>
      <c r="H60" s="49"/>
      <c r="I60" s="420"/>
      <c r="J60" s="49"/>
      <c r="K60" s="427"/>
      <c r="L60" s="430"/>
      <c r="M60" s="427"/>
      <c r="N60" s="310"/>
      <c r="O60" s="427"/>
      <c r="P60" s="310"/>
      <c r="Q60" s="406"/>
      <c r="R60" s="397"/>
      <c r="S60" s="397"/>
    </row>
    <row r="61" spans="1:19" s="46" customFormat="1" ht="9.75" customHeight="1">
      <c r="A61" s="400"/>
      <c r="B61" s="400"/>
      <c r="C61" s="400"/>
      <c r="D61" s="419"/>
      <c r="E61" s="49"/>
      <c r="F61" s="49"/>
      <c r="G61" s="397"/>
      <c r="H61" s="49"/>
      <c r="I61" s="420"/>
      <c r="J61" s="49"/>
      <c r="K61" s="438"/>
      <c r="L61" s="430"/>
      <c r="M61" s="436"/>
      <c r="N61" s="310"/>
      <c r="O61" s="427"/>
      <c r="P61" s="310"/>
      <c r="Q61" s="406"/>
      <c r="R61" s="397"/>
      <c r="S61" s="397"/>
    </row>
    <row r="62" spans="1:19" s="46" customFormat="1" ht="9.75" customHeight="1">
      <c r="A62" s="400">
        <v>15</v>
      </c>
      <c r="B62" s="401"/>
      <c r="C62" s="402"/>
      <c r="D62" s="403"/>
      <c r="E62" s="60" t="s">
        <v>193</v>
      </c>
      <c r="F62" s="60"/>
      <c r="G62" s="404"/>
      <c r="H62" s="60"/>
      <c r="I62" s="405"/>
      <c r="J62" s="397"/>
      <c r="K62" s="427"/>
      <c r="L62" s="310"/>
      <c r="M62" s="427"/>
      <c r="N62" s="434"/>
      <c r="O62" s="427"/>
      <c r="P62" s="310"/>
      <c r="Q62" s="406"/>
      <c r="R62" s="397"/>
      <c r="S62" s="397"/>
    </row>
    <row r="63" spans="1:19" s="46" customFormat="1" ht="9.75" customHeight="1">
      <c r="A63" s="400"/>
      <c r="B63" s="400"/>
      <c r="C63" s="400"/>
      <c r="D63" s="400"/>
      <c r="E63" s="60" t="s">
        <v>195</v>
      </c>
      <c r="F63" s="60"/>
      <c r="G63" s="404"/>
      <c r="H63" s="60"/>
      <c r="I63" s="407"/>
      <c r="J63" s="49"/>
      <c r="K63" s="427"/>
      <c r="L63" s="310"/>
      <c r="M63" s="427"/>
      <c r="N63" s="310"/>
      <c r="O63" s="406"/>
      <c r="P63" s="49"/>
      <c r="Q63" s="406"/>
      <c r="R63" s="397"/>
      <c r="S63" s="397"/>
    </row>
    <row r="64" spans="1:19" s="46" customFormat="1" ht="9.75" customHeight="1">
      <c r="A64" s="400"/>
      <c r="B64" s="400"/>
      <c r="C64" s="400"/>
      <c r="D64" s="400"/>
      <c r="E64" s="49"/>
      <c r="F64" s="49"/>
      <c r="G64" s="397"/>
      <c r="H64" s="49"/>
      <c r="I64" s="410"/>
      <c r="J64" s="411" t="s">
        <v>193</v>
      </c>
      <c r="K64" s="437"/>
      <c r="L64" s="310"/>
      <c r="M64" s="427"/>
      <c r="N64" s="310"/>
      <c r="O64" s="427"/>
      <c r="P64" s="310"/>
      <c r="Q64" s="406"/>
      <c r="R64" s="397"/>
      <c r="S64" s="397"/>
    </row>
    <row r="65" spans="1:19" s="46" customFormat="1" ht="9.75" customHeight="1">
      <c r="A65" s="400"/>
      <c r="B65" s="400"/>
      <c r="C65" s="400"/>
      <c r="D65" s="400"/>
      <c r="E65" s="49"/>
      <c r="F65" s="49"/>
      <c r="G65" s="397"/>
      <c r="H65" s="49"/>
      <c r="I65" s="410"/>
      <c r="J65" s="413" t="s">
        <v>195</v>
      </c>
      <c r="K65" s="414"/>
      <c r="L65" s="310"/>
      <c r="M65" s="427"/>
      <c r="N65" s="310"/>
      <c r="O65" s="427"/>
      <c r="P65" s="310"/>
      <c r="Q65" s="406"/>
      <c r="R65" s="397"/>
      <c r="S65" s="397"/>
    </row>
    <row r="66" spans="1:19" s="46" customFormat="1" ht="9.75" customHeight="1">
      <c r="A66" s="400">
        <v>16</v>
      </c>
      <c r="B66" s="401"/>
      <c r="C66" s="402"/>
      <c r="D66" s="403"/>
      <c r="E66" s="60" t="s">
        <v>190</v>
      </c>
      <c r="F66" s="60"/>
      <c r="G66" s="404"/>
      <c r="H66" s="60"/>
      <c r="I66" s="415"/>
      <c r="J66" s="49" t="s">
        <v>147</v>
      </c>
      <c r="K66" s="406"/>
      <c r="L66" s="434" t="s">
        <v>243</v>
      </c>
      <c r="M66" s="437"/>
      <c r="N66" s="310"/>
      <c r="O66" s="427"/>
      <c r="P66" s="310"/>
      <c r="Q66" s="406"/>
      <c r="R66" s="397"/>
      <c r="S66" s="397"/>
    </row>
    <row r="67" spans="1:19" s="46" customFormat="1" ht="9.75" customHeight="1">
      <c r="A67" s="400"/>
      <c r="B67" s="400"/>
      <c r="C67" s="400"/>
      <c r="D67" s="400"/>
      <c r="E67" s="60" t="s">
        <v>192</v>
      </c>
      <c r="F67" s="60"/>
      <c r="G67" s="404"/>
      <c r="H67" s="60"/>
      <c r="I67" s="407"/>
      <c r="J67" s="49"/>
      <c r="K67" s="406"/>
      <c r="L67" s="435"/>
      <c r="M67" s="436"/>
      <c r="N67" s="310"/>
      <c r="O67" s="427"/>
      <c r="P67" s="310"/>
      <c r="Q67" s="406"/>
      <c r="R67" s="397"/>
      <c r="S67" s="397"/>
    </row>
    <row r="68" spans="1:19" s="90" customFormat="1" ht="6" customHeight="1">
      <c r="A68" s="400"/>
      <c r="B68" s="444"/>
      <c r="C68" s="444"/>
      <c r="D68" s="445"/>
      <c r="E68" s="446"/>
      <c r="F68" s="446"/>
      <c r="G68" s="447"/>
      <c r="H68" s="446"/>
      <c r="I68" s="448"/>
      <c r="J68" s="446"/>
      <c r="K68" s="449"/>
      <c r="L68" s="86"/>
      <c r="M68" s="450"/>
      <c r="N68" s="86"/>
      <c r="O68" s="450"/>
      <c r="P68" s="86"/>
      <c r="Q68" s="450"/>
      <c r="R68" s="397"/>
      <c r="S68" s="397"/>
    </row>
    <row r="69" spans="1:19" s="463" customFormat="1" ht="10.5" customHeight="1">
      <c r="A69" s="451"/>
      <c r="B69" s="452"/>
      <c r="C69" s="453"/>
      <c r="D69" s="454"/>
      <c r="E69" s="455" t="s">
        <v>50</v>
      </c>
      <c r="F69" s="454"/>
      <c r="G69" s="456"/>
      <c r="H69" s="457"/>
      <c r="I69" s="454"/>
      <c r="J69" s="458" t="s">
        <v>240</v>
      </c>
      <c r="K69" s="459"/>
      <c r="L69" s="455"/>
      <c r="M69" s="460"/>
      <c r="N69" s="461"/>
      <c r="O69" s="458"/>
      <c r="P69" s="458"/>
      <c r="Q69" s="462"/>
      <c r="R69" s="507"/>
      <c r="S69" s="507"/>
    </row>
    <row r="70" spans="1:19" s="463" customFormat="1" ht="12.75" customHeight="1">
      <c r="A70" s="464"/>
      <c r="B70" s="465"/>
      <c r="C70" s="466"/>
      <c r="D70" s="467" t="s">
        <v>151</v>
      </c>
      <c r="E70" s="468"/>
      <c r="F70" s="469"/>
      <c r="G70" s="468"/>
      <c r="H70" s="470"/>
      <c r="I70" s="471"/>
      <c r="J70" s="472"/>
      <c r="K70" s="473"/>
      <c r="L70" s="472"/>
      <c r="M70" s="474"/>
      <c r="N70" s="475"/>
      <c r="O70" s="476"/>
      <c r="P70" s="476"/>
      <c r="Q70" s="477"/>
      <c r="R70" s="507"/>
      <c r="S70" s="507"/>
    </row>
    <row r="71" spans="1:19" s="463" customFormat="1" ht="12.75" customHeight="1">
      <c r="A71" s="464"/>
      <c r="B71" s="465"/>
      <c r="C71" s="466"/>
      <c r="D71" s="467"/>
      <c r="E71" s="468"/>
      <c r="F71" s="469"/>
      <c r="G71" s="468"/>
      <c r="H71" s="470"/>
      <c r="I71" s="471"/>
      <c r="J71" s="472"/>
      <c r="K71" s="473"/>
      <c r="L71" s="472"/>
      <c r="M71" s="474"/>
      <c r="N71" s="478"/>
      <c r="O71" s="479"/>
      <c r="P71" s="479"/>
      <c r="Q71" s="460"/>
      <c r="R71" s="507"/>
      <c r="S71" s="507"/>
    </row>
    <row r="72" spans="1:19" s="463" customFormat="1" ht="12.75" customHeight="1">
      <c r="A72" s="480"/>
      <c r="B72" s="481"/>
      <c r="C72" s="482"/>
      <c r="D72" s="467" t="s">
        <v>152</v>
      </c>
      <c r="E72" s="468"/>
      <c r="F72" s="469"/>
      <c r="G72" s="468"/>
      <c r="H72" s="470"/>
      <c r="I72" s="483"/>
      <c r="J72" s="465"/>
      <c r="K72" s="484"/>
      <c r="L72" s="465"/>
      <c r="M72" s="485"/>
      <c r="N72" s="486" t="s">
        <v>53</v>
      </c>
      <c r="O72" s="487"/>
      <c r="P72" s="487"/>
      <c r="Q72" s="477"/>
      <c r="R72" s="507"/>
      <c r="S72" s="507"/>
    </row>
    <row r="73" spans="1:19" s="463" customFormat="1" ht="12.75" customHeight="1">
      <c r="A73" s="488"/>
      <c r="B73" s="25"/>
      <c r="C73" s="489"/>
      <c r="D73" s="467"/>
      <c r="E73" s="468"/>
      <c r="F73" s="469"/>
      <c r="G73" s="468"/>
      <c r="H73" s="470"/>
      <c r="I73" s="483"/>
      <c r="J73" s="465"/>
      <c r="K73" s="484"/>
      <c r="L73" s="465"/>
      <c r="M73" s="485"/>
      <c r="N73" s="465"/>
      <c r="O73" s="484"/>
      <c r="P73" s="465"/>
      <c r="Q73" s="485"/>
      <c r="R73" s="507"/>
      <c r="S73" s="507"/>
    </row>
    <row r="74" spans="1:19" s="463" customFormat="1" ht="12.75" customHeight="1">
      <c r="A74" s="490"/>
      <c r="B74" s="491"/>
      <c r="C74" s="492"/>
      <c r="D74" s="467" t="s">
        <v>155</v>
      </c>
      <c r="E74" s="468"/>
      <c r="F74" s="469"/>
      <c r="G74" s="468"/>
      <c r="H74" s="470"/>
      <c r="I74" s="483"/>
      <c r="J74" s="465"/>
      <c r="K74" s="484"/>
      <c r="L74" s="465"/>
      <c r="M74" s="485"/>
      <c r="N74" s="481"/>
      <c r="O74" s="493"/>
      <c r="P74" s="481"/>
      <c r="Q74" s="494"/>
      <c r="R74" s="507"/>
      <c r="S74" s="507"/>
    </row>
    <row r="75" spans="1:19" s="463" customFormat="1" ht="12.75" customHeight="1">
      <c r="A75" s="464"/>
      <c r="B75" s="465"/>
      <c r="C75" s="466"/>
      <c r="D75" s="467"/>
      <c r="E75" s="468"/>
      <c r="F75" s="469"/>
      <c r="G75" s="468"/>
      <c r="H75" s="470"/>
      <c r="I75" s="483"/>
      <c r="J75" s="465"/>
      <c r="K75" s="484"/>
      <c r="L75" s="465"/>
      <c r="M75" s="485"/>
      <c r="N75" s="475" t="s">
        <v>56</v>
      </c>
      <c r="O75" s="476"/>
      <c r="P75" s="476"/>
      <c r="Q75" s="477"/>
      <c r="R75" s="507"/>
      <c r="S75" s="507"/>
    </row>
    <row r="76" spans="1:19" s="463" customFormat="1" ht="12.75" customHeight="1">
      <c r="A76" s="464"/>
      <c r="B76" s="465"/>
      <c r="C76" s="495"/>
      <c r="D76" s="467" t="s">
        <v>157</v>
      </c>
      <c r="E76" s="468"/>
      <c r="F76" s="469"/>
      <c r="G76" s="468"/>
      <c r="H76" s="470"/>
      <c r="I76" s="483"/>
      <c r="J76" s="465"/>
      <c r="K76" s="484"/>
      <c r="L76" s="465"/>
      <c r="M76" s="485"/>
      <c r="N76" s="465"/>
      <c r="O76" s="484"/>
      <c r="P76" s="465"/>
      <c r="Q76" s="485"/>
      <c r="R76" s="507"/>
      <c r="S76" s="507"/>
    </row>
    <row r="77" spans="1:19" s="463" customFormat="1" ht="12.75" customHeight="1">
      <c r="A77" s="480"/>
      <c r="B77" s="481"/>
      <c r="C77" s="496"/>
      <c r="D77" s="497"/>
      <c r="E77" s="498"/>
      <c r="F77" s="499"/>
      <c r="G77" s="498"/>
      <c r="H77" s="500"/>
      <c r="I77" s="501"/>
      <c r="J77" s="481"/>
      <c r="K77" s="493"/>
      <c r="L77" s="481"/>
      <c r="M77" s="494"/>
      <c r="N77" s="481" t="str">
        <f>Q2</f>
        <v>Рефери</v>
      </c>
      <c r="O77" s="493"/>
      <c r="P77" s="481"/>
      <c r="Q77" s="502"/>
      <c r="R77" s="507"/>
      <c r="S77" s="50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N20" sqref="N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7" customWidth="1"/>
    <col min="10" max="10" width="10.7109375" style="0" customWidth="1"/>
    <col min="11" max="11" width="1.7109375" style="137" customWidth="1"/>
    <col min="12" max="12" width="10.7109375" style="0" customWidth="1"/>
    <col min="13" max="13" width="1.7109375" style="138" customWidth="1"/>
    <col min="14" max="14" width="10.7109375" style="0" customWidth="1"/>
    <col min="15" max="15" width="1.7109375" style="137" customWidth="1"/>
    <col min="16" max="16" width="10.7109375" style="0" customWidth="1"/>
    <col min="17" max="17" width="1.7109375" style="138" customWidth="1"/>
    <col min="18" max="18" width="0" style="0" hidden="1" customWidth="1"/>
  </cols>
  <sheetData>
    <row r="1" spans="1:17" s="10" customFormat="1" ht="54.75" customHeight="1">
      <c r="A1" s="372" t="str">
        <f>'[4]Информация'!$A$9</f>
        <v>Alliance Open 2010</v>
      </c>
      <c r="B1" s="2"/>
      <c r="C1" s="2"/>
      <c r="D1" s="3"/>
      <c r="E1" s="3"/>
      <c r="F1" s="508"/>
      <c r="G1" s="5"/>
      <c r="I1" s="509"/>
      <c r="J1" s="510"/>
      <c r="K1" s="509"/>
      <c r="L1" s="511" t="s">
        <v>0</v>
      </c>
      <c r="M1" s="2"/>
      <c r="N1" s="512"/>
      <c r="O1" s="509"/>
      <c r="Q1" s="509"/>
    </row>
    <row r="2" spans="1:17" s="16" customFormat="1" ht="12" customHeight="1">
      <c r="A2" s="513" t="s">
        <v>235</v>
      </c>
      <c r="B2" s="513"/>
      <c r="C2" s="513"/>
      <c r="D2" s="513"/>
      <c r="E2" s="513"/>
      <c r="F2" s="513" t="s">
        <v>2</v>
      </c>
      <c r="G2" s="513"/>
      <c r="H2" s="513"/>
      <c r="I2" s="514"/>
      <c r="J2" s="12"/>
      <c r="K2" s="13"/>
      <c r="L2" s="14"/>
      <c r="M2" s="514"/>
      <c r="N2" s="513"/>
      <c r="O2" s="514"/>
      <c r="P2" s="513"/>
      <c r="Q2" s="515" t="s">
        <v>3</v>
      </c>
    </row>
    <row r="3" spans="1:17" s="24" customFormat="1" ht="15" customHeight="1" thickBot="1">
      <c r="A3" s="17" t="str">
        <f>'[4]Информация'!$A$15</f>
        <v>22-24 января</v>
      </c>
      <c r="B3" s="516"/>
      <c r="C3" s="516"/>
      <c r="D3" s="516"/>
      <c r="E3" s="516"/>
      <c r="F3" s="17" t="str">
        <f>'[4]Информация'!$A$11</f>
        <v>Аквариум, Киев</v>
      </c>
      <c r="G3" s="516"/>
      <c r="H3" s="516"/>
      <c r="I3" s="517"/>
      <c r="J3" s="19"/>
      <c r="K3" s="20"/>
      <c r="L3" s="22"/>
      <c r="M3" s="517"/>
      <c r="N3" s="516"/>
      <c r="O3" s="517"/>
      <c r="P3" s="516"/>
      <c r="Q3" s="23" t="str">
        <f>'[4]Информация'!$A$17</f>
        <v>Виталий Семенченко</v>
      </c>
    </row>
    <row r="4" spans="1:17" s="16" customFormat="1" ht="9">
      <c r="A4" s="518"/>
      <c r="B4" s="519"/>
      <c r="C4" s="519"/>
      <c r="D4" s="519"/>
      <c r="E4" s="520" t="s">
        <v>6</v>
      </c>
      <c r="F4" s="520" t="s">
        <v>7</v>
      </c>
      <c r="G4" s="520"/>
      <c r="H4" s="519" t="s">
        <v>8</v>
      </c>
      <c r="I4" s="521"/>
      <c r="J4" s="519"/>
      <c r="K4" s="521"/>
      <c r="L4" s="519"/>
      <c r="M4" s="521"/>
      <c r="N4" s="519"/>
      <c r="O4" s="521"/>
      <c r="P4" s="519"/>
      <c r="Q4" s="514"/>
    </row>
    <row r="5" spans="1:17" s="16" customFormat="1" ht="3.75" customHeight="1">
      <c r="A5" s="522"/>
      <c r="B5" s="523"/>
      <c r="C5" s="523"/>
      <c r="D5" s="523"/>
      <c r="E5" s="524"/>
      <c r="F5" s="524"/>
      <c r="G5" s="51"/>
      <c r="H5" s="524"/>
      <c r="I5" s="525"/>
      <c r="J5" s="523"/>
      <c r="K5" s="525"/>
      <c r="L5" s="523"/>
      <c r="M5" s="525"/>
      <c r="N5" s="523"/>
      <c r="O5" s="525"/>
      <c r="P5" s="523"/>
      <c r="Q5" s="526"/>
    </row>
    <row r="6" spans="1:17" s="46" customFormat="1" ht="9.75" customHeight="1">
      <c r="A6" s="47"/>
      <c r="O6" s="527"/>
      <c r="P6" s="69"/>
      <c r="Q6" s="527"/>
    </row>
    <row r="7" spans="1:17" s="46" customFormat="1" ht="9.75" customHeight="1">
      <c r="A7" s="47"/>
      <c r="O7" s="45"/>
      <c r="P7" s="58"/>
      <c r="Q7" s="58"/>
    </row>
    <row r="8" spans="1:17" s="46" customFormat="1" ht="9.75" customHeight="1">
      <c r="A8" s="47"/>
      <c r="O8" s="528"/>
      <c r="P8" s="69"/>
      <c r="Q8" s="527"/>
    </row>
    <row r="9" spans="1:17" s="46" customFormat="1" ht="9.75" customHeight="1">
      <c r="A9" s="47"/>
      <c r="O9" s="528"/>
      <c r="P9" s="69"/>
      <c r="Q9" s="527"/>
    </row>
    <row r="10" spans="1:17" s="46" customFormat="1" ht="9.75" customHeight="1">
      <c r="A10" s="47"/>
      <c r="B10" s="401"/>
      <c r="C10" s="402"/>
      <c r="D10" s="403"/>
      <c r="E10" s="60" t="s">
        <v>226</v>
      </c>
      <c r="F10" s="40"/>
      <c r="G10" s="41"/>
      <c r="H10" s="40"/>
      <c r="I10" s="529"/>
      <c r="J10" s="69"/>
      <c r="K10" s="527"/>
      <c r="L10" s="69"/>
      <c r="M10" s="527"/>
      <c r="N10" s="69"/>
      <c r="O10" s="528"/>
      <c r="P10" s="69"/>
      <c r="Q10" s="527"/>
    </row>
    <row r="11" spans="1:31" s="46" customFormat="1" ht="9.75" customHeight="1">
      <c r="A11" s="47"/>
      <c r="B11" s="400"/>
      <c r="C11" s="400"/>
      <c r="D11" s="400"/>
      <c r="E11" s="60" t="s">
        <v>228</v>
      </c>
      <c r="F11" s="40"/>
      <c r="G11" s="41"/>
      <c r="H11" s="40"/>
      <c r="I11" s="530"/>
      <c r="J11" s="64"/>
      <c r="K11" s="527"/>
      <c r="L11" s="69"/>
      <c r="M11" s="527"/>
      <c r="N11" s="69"/>
      <c r="O11" s="531"/>
      <c r="P11" s="69"/>
      <c r="Q11" s="527"/>
      <c r="U11" s="310"/>
      <c r="V11" s="310"/>
      <c r="W11" s="532"/>
      <c r="X11" s="533"/>
      <c r="Y11" s="311"/>
      <c r="Z11" s="312"/>
      <c r="AA11" s="311"/>
      <c r="AB11" s="534"/>
      <c r="AC11" s="533"/>
      <c r="AD11" s="528"/>
      <c r="AE11" s="533"/>
    </row>
    <row r="12" spans="1:31" s="46" customFormat="1" ht="9.75" customHeight="1">
      <c r="A12" s="47"/>
      <c r="B12" s="47"/>
      <c r="C12" s="47"/>
      <c r="D12" s="47"/>
      <c r="E12" s="69"/>
      <c r="F12" s="69"/>
      <c r="H12" s="69"/>
      <c r="I12" s="535"/>
      <c r="J12" s="536" t="s">
        <v>225</v>
      </c>
      <c r="K12" s="537"/>
      <c r="L12" s="69"/>
      <c r="M12" s="527"/>
      <c r="N12" s="69"/>
      <c r="O12" s="528"/>
      <c r="P12" s="533"/>
      <c r="Q12" s="528"/>
      <c r="U12" s="538"/>
      <c r="V12" s="538"/>
      <c r="W12" s="538"/>
      <c r="X12" s="533"/>
      <c r="Y12" s="311"/>
      <c r="Z12" s="312"/>
      <c r="AA12" s="311"/>
      <c r="AB12" s="539"/>
      <c r="AC12" s="311"/>
      <c r="AD12" s="528"/>
      <c r="AE12" s="533"/>
    </row>
    <row r="13" spans="1:31" s="46" customFormat="1" ht="9.75" customHeight="1">
      <c r="A13" s="47"/>
      <c r="B13" s="47"/>
      <c r="C13" s="47"/>
      <c r="D13" s="47"/>
      <c r="E13" s="69"/>
      <c r="F13" s="69"/>
      <c r="H13" s="69"/>
      <c r="I13" s="535"/>
      <c r="J13" s="540" t="s">
        <v>227</v>
      </c>
      <c r="K13" s="541"/>
      <c r="L13" s="69"/>
      <c r="M13" s="527"/>
      <c r="N13" s="69"/>
      <c r="O13" s="528"/>
      <c r="P13" s="533"/>
      <c r="Q13" s="528"/>
      <c r="U13" s="542"/>
      <c r="V13" s="542"/>
      <c r="W13" s="542"/>
      <c r="X13" s="533"/>
      <c r="Y13" s="533"/>
      <c r="Z13" s="428"/>
      <c r="AA13" s="533"/>
      <c r="AB13" s="543"/>
      <c r="AC13" s="544"/>
      <c r="AD13" s="545"/>
      <c r="AE13" s="533"/>
    </row>
    <row r="14" spans="1:31" s="46" customFormat="1" ht="9.75" customHeight="1">
      <c r="A14" s="47"/>
      <c r="B14" s="401"/>
      <c r="C14" s="402"/>
      <c r="D14" s="403"/>
      <c r="E14" s="546" t="s">
        <v>225</v>
      </c>
      <c r="F14" s="546"/>
      <c r="G14" s="547"/>
      <c r="H14" s="546"/>
      <c r="I14" s="548"/>
      <c r="J14" s="69">
        <v>62</v>
      </c>
      <c r="K14" s="549"/>
      <c r="L14" s="550"/>
      <c r="M14" s="537"/>
      <c r="N14" s="69"/>
      <c r="O14" s="528"/>
      <c r="P14" s="533"/>
      <c r="Q14" s="528"/>
      <c r="U14" s="542"/>
      <c r="V14" s="542"/>
      <c r="W14" s="542"/>
      <c r="X14" s="533"/>
      <c r="Y14" s="533"/>
      <c r="Z14" s="428"/>
      <c r="AA14" s="533"/>
      <c r="AB14" s="543"/>
      <c r="AC14" s="544"/>
      <c r="AD14" s="531"/>
      <c r="AE14" s="533"/>
    </row>
    <row r="15" spans="1:31" s="46" customFormat="1" ht="9.75" customHeight="1">
      <c r="A15" s="47"/>
      <c r="B15" s="400"/>
      <c r="C15" s="400"/>
      <c r="D15" s="400"/>
      <c r="E15" s="546" t="s">
        <v>227</v>
      </c>
      <c r="F15" s="546"/>
      <c r="G15" s="547"/>
      <c r="H15" s="546"/>
      <c r="I15" s="551"/>
      <c r="J15" s="69"/>
      <c r="K15" s="549"/>
      <c r="L15" s="552"/>
      <c r="M15" s="553"/>
      <c r="N15" s="69"/>
      <c r="O15" s="528"/>
      <c r="P15" s="533"/>
      <c r="Q15" s="528"/>
      <c r="U15" s="310"/>
      <c r="V15" s="310"/>
      <c r="W15" s="532"/>
      <c r="X15" s="533"/>
      <c r="Y15" s="533"/>
      <c r="Z15" s="428"/>
      <c r="AA15" s="533"/>
      <c r="AB15" s="543"/>
      <c r="AC15" s="533"/>
      <c r="AD15" s="528"/>
      <c r="AE15" s="554"/>
    </row>
    <row r="16" spans="1:31" s="46" customFormat="1" ht="9.75" customHeight="1">
      <c r="A16" s="47"/>
      <c r="B16" s="47"/>
      <c r="C16" s="47"/>
      <c r="D16" s="48"/>
      <c r="E16" s="69"/>
      <c r="F16" s="69"/>
      <c r="H16" s="69"/>
      <c r="I16" s="555"/>
      <c r="J16" s="69"/>
      <c r="K16" s="549"/>
      <c r="L16" s="536"/>
      <c r="M16" s="527"/>
      <c r="N16" s="69"/>
      <c r="O16" s="528"/>
      <c r="P16" s="533"/>
      <c r="Q16" s="528"/>
      <c r="U16" s="538"/>
      <c r="V16" s="538"/>
      <c r="W16" s="538"/>
      <c r="X16" s="533"/>
      <c r="Y16" s="533"/>
      <c r="Z16" s="428"/>
      <c r="AA16" s="533"/>
      <c r="AB16" s="531"/>
      <c r="AC16" s="533"/>
      <c r="AD16" s="528"/>
      <c r="AE16" s="556"/>
    </row>
    <row r="17" spans="1:31" s="46" customFormat="1" ht="9.75" customHeight="1">
      <c r="A17" s="47"/>
      <c r="B17" s="47"/>
      <c r="C17" s="47"/>
      <c r="D17" s="48"/>
      <c r="E17" s="69"/>
      <c r="F17" s="69"/>
      <c r="H17" s="69"/>
      <c r="I17" s="555"/>
      <c r="J17" s="69"/>
      <c r="K17" s="535"/>
      <c r="L17" s="540"/>
      <c r="M17" s="541"/>
      <c r="N17" s="69"/>
      <c r="O17" s="528"/>
      <c r="P17" s="533"/>
      <c r="Q17" s="5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</row>
    <row r="18" spans="1:31" s="46" customFormat="1" ht="9.75" customHeight="1">
      <c r="A18" s="47"/>
      <c r="B18" s="401"/>
      <c r="C18" s="402"/>
      <c r="D18" s="403"/>
      <c r="E18" s="546" t="s">
        <v>184</v>
      </c>
      <c r="F18" s="546"/>
      <c r="G18" s="547"/>
      <c r="H18" s="546"/>
      <c r="I18" s="557"/>
      <c r="J18" s="69"/>
      <c r="K18" s="558"/>
      <c r="L18" s="69">
        <v>55</v>
      </c>
      <c r="M18" s="528"/>
      <c r="N18" s="554" t="s">
        <v>244</v>
      </c>
      <c r="O18" s="528"/>
      <c r="P18" s="533"/>
      <c r="Q18" s="5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</row>
    <row r="19" spans="1:17" s="46" customFormat="1" ht="9.75" customHeight="1">
      <c r="A19" s="47"/>
      <c r="B19" s="400"/>
      <c r="C19" s="400"/>
      <c r="D19" s="400"/>
      <c r="E19" s="546" t="s">
        <v>186</v>
      </c>
      <c r="F19" s="546"/>
      <c r="G19" s="547"/>
      <c r="H19" s="546"/>
      <c r="I19" s="551"/>
      <c r="J19" s="64"/>
      <c r="K19" s="549"/>
      <c r="L19" s="69"/>
      <c r="M19" s="528"/>
      <c r="N19" s="533"/>
      <c r="O19" s="528"/>
      <c r="P19" s="533"/>
      <c r="Q19" s="528"/>
    </row>
    <row r="20" spans="1:17" s="46" customFormat="1" ht="9.75" customHeight="1">
      <c r="A20" s="47"/>
      <c r="B20" s="47"/>
      <c r="C20" s="47"/>
      <c r="D20" s="48"/>
      <c r="E20" s="69"/>
      <c r="F20" s="69"/>
      <c r="H20" s="69"/>
      <c r="I20" s="535"/>
      <c r="J20" s="536" t="s">
        <v>184</v>
      </c>
      <c r="K20" s="559"/>
      <c r="L20" s="69"/>
      <c r="M20" s="528"/>
      <c r="N20" s="533"/>
      <c r="O20" s="528"/>
      <c r="P20" s="533"/>
      <c r="Q20" s="528"/>
    </row>
    <row r="21" spans="1:17" s="46" customFormat="1" ht="9.75" customHeight="1">
      <c r="A21" s="47"/>
      <c r="B21" s="47"/>
      <c r="C21" s="47"/>
      <c r="D21" s="48"/>
      <c r="E21" s="69"/>
      <c r="F21" s="69"/>
      <c r="H21" s="69"/>
      <c r="I21" s="535"/>
      <c r="J21" s="540" t="s">
        <v>186</v>
      </c>
      <c r="K21" s="551"/>
      <c r="L21" s="69"/>
      <c r="M21" s="528"/>
      <c r="N21" s="533"/>
      <c r="O21" s="528"/>
      <c r="P21" s="533"/>
      <c r="Q21" s="528"/>
    </row>
    <row r="22" spans="1:17" s="46" customFormat="1" ht="9.75" customHeight="1">
      <c r="A22" s="47"/>
      <c r="B22" s="401"/>
      <c r="C22" s="402"/>
      <c r="D22" s="403"/>
      <c r="E22" s="546" t="s">
        <v>212</v>
      </c>
      <c r="F22" s="546"/>
      <c r="G22" s="547"/>
      <c r="H22" s="546"/>
      <c r="I22" s="548"/>
      <c r="J22" s="69">
        <v>63</v>
      </c>
      <c r="K22" s="527"/>
      <c r="L22" s="550"/>
      <c r="M22" s="545"/>
      <c r="N22" s="533"/>
      <c r="O22" s="528"/>
      <c r="P22" s="533"/>
      <c r="Q22" s="528"/>
    </row>
    <row r="23" spans="1:17" s="46" customFormat="1" ht="9.75" customHeight="1">
      <c r="A23" s="47"/>
      <c r="B23" s="400"/>
      <c r="C23" s="400"/>
      <c r="D23" s="400"/>
      <c r="E23" s="546" t="s">
        <v>214</v>
      </c>
      <c r="F23" s="546"/>
      <c r="G23" s="547"/>
      <c r="H23" s="546"/>
      <c r="I23" s="551"/>
      <c r="J23" s="69"/>
      <c r="K23" s="527"/>
      <c r="L23" s="552"/>
      <c r="M23" s="531"/>
      <c r="N23" s="533"/>
      <c r="O23" s="528"/>
      <c r="P23" s="533"/>
      <c r="Q23" s="528"/>
    </row>
    <row r="24" spans="1:17" s="46" customFormat="1" ht="9.75" customHeight="1">
      <c r="A24" s="47"/>
      <c r="B24" s="47"/>
      <c r="C24" s="47"/>
      <c r="D24" s="47"/>
      <c r="E24" s="69"/>
      <c r="F24" s="69"/>
      <c r="H24" s="69"/>
      <c r="I24" s="555"/>
      <c r="J24" s="69"/>
      <c r="K24" s="527"/>
      <c r="L24" s="69"/>
      <c r="M24" s="528"/>
      <c r="N24" s="544"/>
      <c r="O24" s="528"/>
      <c r="P24" s="533"/>
      <c r="Q24" s="528"/>
    </row>
    <row r="25" spans="1:17" s="46" customFormat="1" ht="9.75" customHeight="1">
      <c r="A25" s="542"/>
      <c r="B25" s="538"/>
      <c r="C25" s="538"/>
      <c r="D25" s="538"/>
      <c r="E25" s="533"/>
      <c r="F25" s="533"/>
      <c r="G25" s="428"/>
      <c r="H25" s="533"/>
      <c r="I25" s="531"/>
      <c r="J25" s="533"/>
      <c r="K25" s="528"/>
      <c r="L25" s="556"/>
      <c r="M25" s="531"/>
      <c r="N25" s="533"/>
      <c r="O25" s="528"/>
      <c r="P25" s="533"/>
      <c r="Q25" s="527"/>
    </row>
    <row r="26" spans="1:17" s="46" customFormat="1" ht="9.75" customHeight="1">
      <c r="A26" s="542"/>
      <c r="B26" s="401"/>
      <c r="C26" s="402"/>
      <c r="D26" s="403"/>
      <c r="E26" s="546" t="s">
        <v>226</v>
      </c>
      <c r="F26" s="546"/>
      <c r="G26" s="547"/>
      <c r="H26" s="546"/>
      <c r="I26" s="557"/>
      <c r="J26" s="69"/>
      <c r="K26" s="528"/>
      <c r="L26" s="533"/>
      <c r="M26" s="528"/>
      <c r="N26" s="533"/>
      <c r="O26" s="528"/>
      <c r="P26" s="533"/>
      <c r="Q26" s="527"/>
    </row>
    <row r="27" spans="1:17" s="46" customFormat="1" ht="9.75" customHeight="1">
      <c r="A27" s="542"/>
      <c r="B27" s="400"/>
      <c r="C27" s="400"/>
      <c r="D27" s="400"/>
      <c r="E27" s="546" t="s">
        <v>228</v>
      </c>
      <c r="F27" s="546"/>
      <c r="G27" s="547"/>
      <c r="H27" s="546"/>
      <c r="I27" s="551"/>
      <c r="J27" s="64"/>
      <c r="K27" s="528"/>
      <c r="L27" s="533"/>
      <c r="M27" s="531"/>
      <c r="N27" s="533"/>
      <c r="O27" s="528"/>
      <c r="P27" s="533"/>
      <c r="Q27" s="527"/>
    </row>
    <row r="28" spans="1:17" s="46" customFormat="1" ht="9.75" customHeight="1">
      <c r="A28" s="542"/>
      <c r="B28" s="47"/>
      <c r="C28" s="47"/>
      <c r="D28" s="48"/>
      <c r="E28" s="69"/>
      <c r="F28" s="69"/>
      <c r="H28" s="69"/>
      <c r="I28" s="535"/>
      <c r="J28" s="536" t="s">
        <v>212</v>
      </c>
      <c r="K28" s="545"/>
      <c r="L28" s="533"/>
      <c r="M28" s="528"/>
      <c r="N28" s="554"/>
      <c r="O28" s="528"/>
      <c r="P28" s="533"/>
      <c r="Q28" s="527"/>
    </row>
    <row r="29" spans="1:17" s="46" customFormat="1" ht="9.75" customHeight="1">
      <c r="A29" s="542"/>
      <c r="B29" s="47"/>
      <c r="C29" s="47"/>
      <c r="D29" s="48"/>
      <c r="E29" s="69"/>
      <c r="F29" s="69"/>
      <c r="H29" s="69"/>
      <c r="I29" s="535"/>
      <c r="J29" s="540" t="s">
        <v>214</v>
      </c>
      <c r="K29" s="541"/>
      <c r="L29" s="533"/>
      <c r="M29" s="528"/>
      <c r="N29" s="533"/>
      <c r="O29" s="528"/>
      <c r="P29" s="533"/>
      <c r="Q29" s="527"/>
    </row>
    <row r="30" spans="1:17" s="46" customFormat="1" ht="9.75" customHeight="1">
      <c r="A30" s="542"/>
      <c r="B30" s="401"/>
      <c r="C30" s="402"/>
      <c r="D30" s="403"/>
      <c r="E30" s="546" t="s">
        <v>212</v>
      </c>
      <c r="F30" s="546"/>
      <c r="G30" s="547"/>
      <c r="H30" s="546"/>
      <c r="I30" s="548"/>
      <c r="J30" s="69">
        <v>64</v>
      </c>
      <c r="K30" s="527"/>
      <c r="L30" s="550" t="s">
        <v>245</v>
      </c>
      <c r="M30" s="528"/>
      <c r="N30" s="533"/>
      <c r="O30" s="528"/>
      <c r="P30" s="533"/>
      <c r="Q30" s="527"/>
    </row>
    <row r="31" spans="1:17" s="46" customFormat="1" ht="9.75" customHeight="1">
      <c r="A31" s="542"/>
      <c r="B31" s="400"/>
      <c r="C31" s="400"/>
      <c r="D31" s="400"/>
      <c r="E31" s="546" t="s">
        <v>214</v>
      </c>
      <c r="F31" s="546"/>
      <c r="G31" s="547"/>
      <c r="H31" s="546"/>
      <c r="I31" s="551"/>
      <c r="J31" s="69"/>
      <c r="K31" s="527"/>
      <c r="L31" s="552"/>
      <c r="M31" s="528"/>
      <c r="N31" s="533"/>
      <c r="O31" s="528"/>
      <c r="P31" s="533"/>
      <c r="Q31" s="527"/>
    </row>
    <row r="32" spans="1:17" s="46" customFormat="1" ht="9.75" customHeight="1">
      <c r="A32" s="542"/>
      <c r="B32" s="310"/>
      <c r="C32" s="310"/>
      <c r="D32" s="532"/>
      <c r="E32" s="533"/>
      <c r="F32" s="311"/>
      <c r="G32" s="312"/>
      <c r="H32" s="311"/>
      <c r="I32" s="534"/>
      <c r="J32" s="533"/>
      <c r="K32" s="528"/>
      <c r="L32" s="554"/>
      <c r="M32" s="545"/>
      <c r="N32" s="533"/>
      <c r="O32" s="528"/>
      <c r="P32" s="533"/>
      <c r="Q32" s="527"/>
    </row>
    <row r="33" spans="1:17" s="46" customFormat="1" ht="9.75" customHeight="1">
      <c r="A33" s="542"/>
      <c r="B33" s="538"/>
      <c r="C33" s="538"/>
      <c r="D33" s="538"/>
      <c r="E33" s="533"/>
      <c r="F33" s="311"/>
      <c r="G33" s="312"/>
      <c r="H33" s="311"/>
      <c r="I33" s="539"/>
      <c r="J33" s="533"/>
      <c r="K33" s="528"/>
      <c r="L33" s="556"/>
      <c r="M33" s="531"/>
      <c r="N33" s="533"/>
      <c r="O33" s="528"/>
      <c r="P33" s="533"/>
      <c r="Q33" s="527"/>
    </row>
    <row r="34" spans="1:17" s="46" customFormat="1" ht="9.75" customHeight="1">
      <c r="A34" s="47"/>
      <c r="B34" s="401"/>
      <c r="C34" s="402"/>
      <c r="D34" s="403"/>
      <c r="E34" s="546" t="s">
        <v>198</v>
      </c>
      <c r="F34" s="40"/>
      <c r="G34" s="41"/>
      <c r="H34" s="40"/>
      <c r="I34" s="529"/>
      <c r="J34" s="69"/>
      <c r="K34" s="527"/>
      <c r="L34" s="69"/>
      <c r="O34" s="527"/>
      <c r="P34" s="69"/>
      <c r="Q34" s="527"/>
    </row>
    <row r="35" spans="1:17" s="46" customFormat="1" ht="9.75" customHeight="1">
      <c r="A35" s="47"/>
      <c r="B35" s="400"/>
      <c r="C35" s="400"/>
      <c r="D35" s="400"/>
      <c r="E35" s="546" t="s">
        <v>200</v>
      </c>
      <c r="F35" s="40"/>
      <c r="G35" s="41"/>
      <c r="H35" s="40"/>
      <c r="I35" s="530"/>
      <c r="J35" s="64"/>
      <c r="K35" s="527"/>
      <c r="L35" s="69"/>
      <c r="O35" s="527"/>
      <c r="P35" s="69"/>
      <c r="Q35" s="527"/>
    </row>
    <row r="36" spans="1:17" s="46" customFormat="1" ht="9.75" customHeight="1">
      <c r="A36" s="47"/>
      <c r="B36" s="47"/>
      <c r="C36" s="47"/>
      <c r="D36" s="47"/>
      <c r="E36" s="69"/>
      <c r="F36" s="69"/>
      <c r="H36" s="69"/>
      <c r="I36" s="535"/>
      <c r="J36" s="536" t="s">
        <v>183</v>
      </c>
      <c r="K36" s="537"/>
      <c r="L36" s="69"/>
      <c r="O36" s="527"/>
      <c r="P36" s="69"/>
      <c r="Q36" s="527"/>
    </row>
    <row r="37" spans="1:17" s="46" customFormat="1" ht="9.75" customHeight="1">
      <c r="A37" s="47"/>
      <c r="B37" s="47"/>
      <c r="C37" s="47"/>
      <c r="D37" s="47"/>
      <c r="E37" s="69"/>
      <c r="F37" s="69"/>
      <c r="H37" s="69"/>
      <c r="I37" s="535"/>
      <c r="J37" s="540" t="s">
        <v>185</v>
      </c>
      <c r="K37" s="541"/>
      <c r="L37" s="69"/>
      <c r="O37" s="527"/>
      <c r="P37" s="69"/>
      <c r="Q37" s="527"/>
    </row>
    <row r="38" spans="1:17" s="46" customFormat="1" ht="9.75" customHeight="1">
      <c r="A38" s="47"/>
      <c r="B38" s="401"/>
      <c r="C38" s="402"/>
      <c r="D38" s="403"/>
      <c r="E38" s="546" t="s">
        <v>183</v>
      </c>
      <c r="F38" s="546"/>
      <c r="G38" s="547"/>
      <c r="H38" s="546"/>
      <c r="I38" s="548"/>
      <c r="J38" s="69">
        <v>64</v>
      </c>
      <c r="K38" s="528"/>
      <c r="L38" s="554" t="s">
        <v>246</v>
      </c>
      <c r="O38" s="527"/>
      <c r="P38" s="69"/>
      <c r="Q38" s="527"/>
    </row>
    <row r="39" spans="1:17" s="46" customFormat="1" ht="9.75" customHeight="1">
      <c r="A39" s="47"/>
      <c r="B39" s="400"/>
      <c r="C39" s="400"/>
      <c r="D39" s="400"/>
      <c r="E39" s="546" t="s">
        <v>185</v>
      </c>
      <c r="F39" s="546"/>
      <c r="G39" s="547"/>
      <c r="H39" s="546"/>
      <c r="I39" s="551"/>
      <c r="J39" s="69"/>
      <c r="K39" s="528"/>
      <c r="L39" s="556"/>
      <c r="O39" s="527"/>
      <c r="P39" s="69"/>
      <c r="Q39" s="527"/>
    </row>
    <row r="40" spans="1:17" s="46" customFormat="1" ht="9.75" customHeight="1">
      <c r="A40" s="542"/>
      <c r="B40" s="542"/>
      <c r="C40" s="542"/>
      <c r="D40" s="542"/>
      <c r="E40" s="533"/>
      <c r="F40" s="533"/>
      <c r="G40" s="428"/>
      <c r="H40" s="533"/>
      <c r="I40" s="543"/>
      <c r="J40" s="533"/>
      <c r="K40" s="528"/>
      <c r="L40" s="533"/>
      <c r="M40" s="528"/>
      <c r="N40" s="544"/>
      <c r="O40" s="528"/>
      <c r="P40" s="533"/>
      <c r="Q40" s="527"/>
    </row>
    <row r="41" spans="1:17" s="46" customFormat="1" ht="9.75" customHeight="1">
      <c r="A41" s="542"/>
      <c r="B41" s="542"/>
      <c r="C41" s="542"/>
      <c r="D41" s="542"/>
      <c r="E41" s="533"/>
      <c r="F41" s="533"/>
      <c r="G41" s="428"/>
      <c r="H41" s="533"/>
      <c r="I41" s="543"/>
      <c r="J41" s="533"/>
      <c r="K41" s="528"/>
      <c r="L41" s="533"/>
      <c r="M41" s="543"/>
      <c r="N41" s="544"/>
      <c r="O41" s="531"/>
      <c r="P41" s="533"/>
      <c r="Q41" s="527"/>
    </row>
    <row r="42" spans="1:17" s="46" customFormat="1" ht="9.75" customHeight="1">
      <c r="A42" s="542"/>
      <c r="B42" s="310"/>
      <c r="C42" s="310"/>
      <c r="D42" s="532"/>
      <c r="E42" s="533"/>
      <c r="F42" s="533"/>
      <c r="G42" s="428"/>
      <c r="H42" s="533"/>
      <c r="I42" s="543"/>
      <c r="J42" s="533"/>
      <c r="K42" s="528"/>
      <c r="L42" s="533"/>
      <c r="M42" s="528"/>
      <c r="N42" s="533"/>
      <c r="O42" s="528"/>
      <c r="P42" s="533"/>
      <c r="Q42" s="52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25">
      <selection activeCell="G41" sqref="G41"/>
    </sheetView>
  </sheetViews>
  <sheetFormatPr defaultColWidth="9.140625" defaultRowHeight="12.75"/>
  <cols>
    <col min="1" max="1" width="3.8515625" style="342" customWidth="1"/>
    <col min="2" max="2" width="25.7109375" style="342" customWidth="1"/>
    <col min="3" max="5" width="9.28125" style="342" customWidth="1"/>
    <col min="6" max="6" width="9.421875" style="342" customWidth="1"/>
    <col min="7" max="7" width="14.7109375" style="342" customWidth="1"/>
    <col min="8" max="8" width="4.00390625" style="342" customWidth="1"/>
    <col min="9" max="9" width="25.7109375" style="342" customWidth="1"/>
    <col min="10" max="13" width="9.140625" style="342" customWidth="1"/>
    <col min="14" max="14" width="14.8515625" style="342" customWidth="1"/>
    <col min="15" max="16384" width="9.140625" style="342" customWidth="1"/>
  </cols>
  <sheetData>
    <row r="1" spans="1:13" ht="60.75" customHeight="1">
      <c r="A1" s="340" t="str">
        <f>'[3]Информация'!$A$9</f>
        <v>Alliance Open 2010</v>
      </c>
      <c r="B1" s="341"/>
      <c r="F1" s="343" t="s">
        <v>167</v>
      </c>
      <c r="H1" s="340" t="str">
        <f>'[3]Информация'!$A$9</f>
        <v>Alliance Open 2010</v>
      </c>
      <c r="I1" s="341"/>
      <c r="K1" s="344" t="s">
        <v>0</v>
      </c>
      <c r="L1" s="344"/>
      <c r="M1" s="345"/>
    </row>
    <row r="2" spans="1:14" ht="12.75">
      <c r="A2" s="346" t="s">
        <v>1</v>
      </c>
      <c r="B2" s="346"/>
      <c r="C2" s="347"/>
      <c r="D2" s="346" t="s">
        <v>2</v>
      </c>
      <c r="E2" s="346"/>
      <c r="F2" s="346"/>
      <c r="G2" s="348" t="s">
        <v>3</v>
      </c>
      <c r="H2" s="346" t="s">
        <v>1</v>
      </c>
      <c r="I2" s="346"/>
      <c r="J2" s="347"/>
      <c r="K2" s="346" t="s">
        <v>2</v>
      </c>
      <c r="L2" s="346"/>
      <c r="M2" s="346"/>
      <c r="N2" s="348" t="s">
        <v>3</v>
      </c>
    </row>
    <row r="3" spans="1:14" ht="12.75">
      <c r="A3" s="349" t="str">
        <f>'[3]Информация'!$A$15</f>
        <v>22-24 января</v>
      </c>
      <c r="B3" s="349"/>
      <c r="D3" s="349" t="str">
        <f>'[3]Информация'!$A$11</f>
        <v>Аквариум, Киев</v>
      </c>
      <c r="E3" s="349"/>
      <c r="F3" s="349"/>
      <c r="G3" s="350" t="s">
        <v>168</v>
      </c>
      <c r="H3" s="349" t="str">
        <f>'[3]Информация'!$A$15</f>
        <v>22-24 января</v>
      </c>
      <c r="I3" s="349"/>
      <c r="K3" s="349" t="str">
        <f>'[3]Информация'!$A$11</f>
        <v>Аквариум, Киев</v>
      </c>
      <c r="L3" s="349"/>
      <c r="M3" s="349"/>
      <c r="N3" s="350" t="s">
        <v>168</v>
      </c>
    </row>
    <row r="4" spans="1:14" ht="29.25">
      <c r="A4" s="571" t="s">
        <v>169</v>
      </c>
      <c r="B4" s="571"/>
      <c r="C4" s="571"/>
      <c r="D4" s="571"/>
      <c r="E4" s="571"/>
      <c r="F4" s="571"/>
      <c r="G4" s="571"/>
      <c r="H4" s="571" t="s">
        <v>170</v>
      </c>
      <c r="I4" s="571"/>
      <c r="J4" s="571"/>
      <c r="K4" s="571"/>
      <c r="L4" s="571"/>
      <c r="M4" s="571"/>
      <c r="N4" s="571"/>
    </row>
    <row r="5" spans="1:14" ht="18.75" thickBot="1">
      <c r="A5" s="351" t="s">
        <v>171</v>
      </c>
      <c r="B5" s="351" t="s">
        <v>172</v>
      </c>
      <c r="C5" s="351">
        <v>1</v>
      </c>
      <c r="D5" s="351">
        <v>2</v>
      </c>
      <c r="E5" s="351">
        <v>3</v>
      </c>
      <c r="F5" s="351" t="s">
        <v>173</v>
      </c>
      <c r="G5" s="351" t="s">
        <v>174</v>
      </c>
      <c r="H5" s="351" t="s">
        <v>171</v>
      </c>
      <c r="I5" s="351" t="s">
        <v>172</v>
      </c>
      <c r="J5" s="351">
        <v>1</v>
      </c>
      <c r="K5" s="351">
        <v>2</v>
      </c>
      <c r="L5" s="351">
        <v>3</v>
      </c>
      <c r="M5" s="351" t="s">
        <v>173</v>
      </c>
      <c r="N5" s="351" t="s">
        <v>174</v>
      </c>
    </row>
    <row r="6" spans="1:14" ht="24.75" customHeight="1">
      <c r="A6" s="567">
        <v>1</v>
      </c>
      <c r="B6" s="352" t="s">
        <v>175</v>
      </c>
      <c r="C6" s="569"/>
      <c r="D6" s="353">
        <v>1</v>
      </c>
      <c r="E6" s="353">
        <v>1</v>
      </c>
      <c r="F6" s="565">
        <v>2</v>
      </c>
      <c r="G6" s="565">
        <v>1</v>
      </c>
      <c r="H6" s="567">
        <v>1</v>
      </c>
      <c r="I6" s="352" t="s">
        <v>176</v>
      </c>
      <c r="J6" s="569"/>
      <c r="K6" s="353">
        <v>1</v>
      </c>
      <c r="L6" s="353">
        <v>1</v>
      </c>
      <c r="M6" s="565">
        <v>2</v>
      </c>
      <c r="N6" s="565">
        <v>1</v>
      </c>
    </row>
    <row r="7" spans="1:14" ht="24.75" customHeight="1" thickBot="1">
      <c r="A7" s="568"/>
      <c r="B7" s="354" t="s">
        <v>177</v>
      </c>
      <c r="C7" s="570"/>
      <c r="D7" s="355">
        <v>83</v>
      </c>
      <c r="E7" s="355">
        <v>85</v>
      </c>
      <c r="F7" s="566"/>
      <c r="G7" s="566"/>
      <c r="H7" s="568"/>
      <c r="I7" s="354" t="s">
        <v>178</v>
      </c>
      <c r="J7" s="570"/>
      <c r="K7" s="355">
        <v>80</v>
      </c>
      <c r="L7" s="355">
        <v>85</v>
      </c>
      <c r="M7" s="566"/>
      <c r="N7" s="566"/>
    </row>
    <row r="8" spans="1:14" ht="24.75" customHeight="1">
      <c r="A8" s="567">
        <v>2</v>
      </c>
      <c r="B8" s="352" t="s">
        <v>179</v>
      </c>
      <c r="C8" s="353">
        <v>0</v>
      </c>
      <c r="D8" s="569"/>
      <c r="E8" s="353">
        <v>1</v>
      </c>
      <c r="F8" s="565">
        <v>1</v>
      </c>
      <c r="G8" s="565">
        <v>2</v>
      </c>
      <c r="H8" s="567">
        <v>2</v>
      </c>
      <c r="I8" s="352" t="s">
        <v>180</v>
      </c>
      <c r="J8" s="353">
        <v>0</v>
      </c>
      <c r="K8" s="569"/>
      <c r="L8" s="353">
        <v>1</v>
      </c>
      <c r="M8" s="565">
        <v>1</v>
      </c>
      <c r="N8" s="565">
        <v>2</v>
      </c>
    </row>
    <row r="9" spans="1:14" ht="24.75" customHeight="1" thickBot="1">
      <c r="A9" s="568"/>
      <c r="B9" s="354" t="s">
        <v>181</v>
      </c>
      <c r="C9" s="355"/>
      <c r="D9" s="570"/>
      <c r="E9" s="355">
        <v>82</v>
      </c>
      <c r="F9" s="566"/>
      <c r="G9" s="566"/>
      <c r="H9" s="568"/>
      <c r="I9" s="354" t="s">
        <v>182</v>
      </c>
      <c r="J9" s="355"/>
      <c r="K9" s="570"/>
      <c r="L9" s="355">
        <v>84</v>
      </c>
      <c r="M9" s="566"/>
      <c r="N9" s="566"/>
    </row>
    <row r="10" spans="1:14" ht="24.75" customHeight="1">
      <c r="A10" s="567">
        <v>3</v>
      </c>
      <c r="B10" s="352" t="s">
        <v>183</v>
      </c>
      <c r="C10" s="353">
        <v>0</v>
      </c>
      <c r="D10" s="353">
        <v>0</v>
      </c>
      <c r="E10" s="569"/>
      <c r="F10" s="565">
        <v>0</v>
      </c>
      <c r="G10" s="565">
        <v>3</v>
      </c>
      <c r="H10" s="567">
        <v>3</v>
      </c>
      <c r="I10" s="352" t="s">
        <v>184</v>
      </c>
      <c r="J10" s="353">
        <v>0</v>
      </c>
      <c r="K10" s="353">
        <v>0</v>
      </c>
      <c r="L10" s="569"/>
      <c r="M10" s="565">
        <v>0</v>
      </c>
      <c r="N10" s="565">
        <v>3</v>
      </c>
    </row>
    <row r="11" spans="1:14" ht="24.75" customHeight="1" thickBot="1">
      <c r="A11" s="568"/>
      <c r="B11" s="354" t="s">
        <v>185</v>
      </c>
      <c r="C11" s="355"/>
      <c r="D11" s="355"/>
      <c r="E11" s="570"/>
      <c r="F11" s="566"/>
      <c r="G11" s="566"/>
      <c r="H11" s="568"/>
      <c r="I11" s="354" t="s">
        <v>186</v>
      </c>
      <c r="J11" s="355"/>
      <c r="K11" s="355"/>
      <c r="L11" s="570"/>
      <c r="M11" s="566"/>
      <c r="N11" s="566"/>
    </row>
    <row r="12" spans="1:8" ht="12.75">
      <c r="A12" s="356"/>
      <c r="H12" s="356"/>
    </row>
    <row r="13" spans="4:11" ht="29.25">
      <c r="D13" s="357" t="s">
        <v>187</v>
      </c>
      <c r="K13" s="357" t="s">
        <v>188</v>
      </c>
    </row>
    <row r="14" spans="1:14" ht="18.75" thickBot="1">
      <c r="A14" s="351" t="s">
        <v>171</v>
      </c>
      <c r="B14" s="351" t="s">
        <v>172</v>
      </c>
      <c r="C14" s="351">
        <v>1</v>
      </c>
      <c r="D14" s="351">
        <v>2</v>
      </c>
      <c r="E14" s="351">
        <v>3</v>
      </c>
      <c r="F14" s="351" t="s">
        <v>173</v>
      </c>
      <c r="G14" s="351" t="s">
        <v>174</v>
      </c>
      <c r="H14" s="351" t="s">
        <v>171</v>
      </c>
      <c r="I14" s="351" t="s">
        <v>172</v>
      </c>
      <c r="J14" s="351">
        <v>1</v>
      </c>
      <c r="K14" s="351">
        <v>2</v>
      </c>
      <c r="L14" s="351">
        <v>3</v>
      </c>
      <c r="M14" s="351" t="s">
        <v>173</v>
      </c>
      <c r="N14" s="351" t="s">
        <v>174</v>
      </c>
    </row>
    <row r="15" spans="1:14" ht="24.75" customHeight="1">
      <c r="A15" s="567">
        <v>1</v>
      </c>
      <c r="B15" s="352" t="s">
        <v>189</v>
      </c>
      <c r="C15" s="569"/>
      <c r="D15" s="353">
        <v>1</v>
      </c>
      <c r="E15" s="353">
        <v>1</v>
      </c>
      <c r="F15" s="565">
        <v>2</v>
      </c>
      <c r="G15" s="565">
        <v>1</v>
      </c>
      <c r="H15" s="567">
        <v>1</v>
      </c>
      <c r="I15" s="352" t="s">
        <v>190</v>
      </c>
      <c r="J15" s="569"/>
      <c r="K15" s="353">
        <v>1</v>
      </c>
      <c r="L15" s="353">
        <v>1</v>
      </c>
      <c r="M15" s="565">
        <v>2</v>
      </c>
      <c r="N15" s="565">
        <v>1</v>
      </c>
    </row>
    <row r="16" spans="1:14" ht="24.75" customHeight="1" thickBot="1">
      <c r="A16" s="568"/>
      <c r="B16" s="354" t="s">
        <v>191</v>
      </c>
      <c r="C16" s="570"/>
      <c r="D16" s="355">
        <v>83</v>
      </c>
      <c r="E16" s="355" t="s">
        <v>147</v>
      </c>
      <c r="F16" s="566"/>
      <c r="G16" s="566"/>
      <c r="H16" s="568"/>
      <c r="I16" s="354" t="s">
        <v>192</v>
      </c>
      <c r="J16" s="570"/>
      <c r="K16" s="355">
        <v>83</v>
      </c>
      <c r="L16" s="355">
        <v>82</v>
      </c>
      <c r="M16" s="566"/>
      <c r="N16" s="566"/>
    </row>
    <row r="17" spans="1:14" ht="24.75" customHeight="1">
      <c r="A17" s="567">
        <v>2</v>
      </c>
      <c r="B17" s="352" t="s">
        <v>193</v>
      </c>
      <c r="C17" s="353">
        <v>0</v>
      </c>
      <c r="D17" s="569"/>
      <c r="E17" s="353">
        <v>1</v>
      </c>
      <c r="F17" s="565">
        <v>1</v>
      </c>
      <c r="G17" s="565">
        <v>2</v>
      </c>
      <c r="H17" s="567">
        <v>2</v>
      </c>
      <c r="I17" s="352" t="s">
        <v>194</v>
      </c>
      <c r="J17" s="353">
        <v>0</v>
      </c>
      <c r="K17" s="569"/>
      <c r="L17" s="353">
        <v>1</v>
      </c>
      <c r="M17" s="565">
        <v>1</v>
      </c>
      <c r="N17" s="565">
        <v>2</v>
      </c>
    </row>
    <row r="18" spans="1:14" ht="24.75" customHeight="1" thickBot="1">
      <c r="A18" s="568"/>
      <c r="B18" s="354" t="s">
        <v>195</v>
      </c>
      <c r="C18" s="355"/>
      <c r="D18" s="570"/>
      <c r="E18" s="355" t="s">
        <v>147</v>
      </c>
      <c r="F18" s="566"/>
      <c r="G18" s="566"/>
      <c r="H18" s="568"/>
      <c r="I18" s="354" t="s">
        <v>196</v>
      </c>
      <c r="J18" s="355"/>
      <c r="K18" s="570"/>
      <c r="L18" s="355">
        <v>83</v>
      </c>
      <c r="M18" s="566"/>
      <c r="N18" s="566"/>
    </row>
    <row r="19" spans="1:14" ht="24.75" customHeight="1">
      <c r="A19" s="567">
        <v>3</v>
      </c>
      <c r="B19" s="352" t="s">
        <v>197</v>
      </c>
      <c r="C19" s="353">
        <v>0</v>
      </c>
      <c r="D19" s="353">
        <v>0</v>
      </c>
      <c r="E19" s="569"/>
      <c r="F19" s="565">
        <v>0</v>
      </c>
      <c r="G19" s="565">
        <v>3</v>
      </c>
      <c r="H19" s="567">
        <v>3</v>
      </c>
      <c r="I19" s="352" t="s">
        <v>198</v>
      </c>
      <c r="J19" s="353">
        <v>0</v>
      </c>
      <c r="K19" s="353">
        <v>0</v>
      </c>
      <c r="L19" s="569"/>
      <c r="M19" s="565">
        <v>0</v>
      </c>
      <c r="N19" s="565">
        <v>3</v>
      </c>
    </row>
    <row r="20" spans="1:14" ht="24.75" customHeight="1" thickBot="1">
      <c r="A20" s="568"/>
      <c r="B20" s="354" t="s">
        <v>199</v>
      </c>
      <c r="C20" s="355"/>
      <c r="D20" s="355"/>
      <c r="E20" s="570"/>
      <c r="F20" s="566"/>
      <c r="G20" s="566"/>
      <c r="H20" s="568"/>
      <c r="I20" s="354" t="s">
        <v>200</v>
      </c>
      <c r="J20" s="355"/>
      <c r="K20" s="355"/>
      <c r="L20" s="570"/>
      <c r="M20" s="566"/>
      <c r="N20" s="566"/>
    </row>
    <row r="21" spans="1:11" ht="57.75" customHeight="1">
      <c r="A21" s="358" t="str">
        <f>'[3]Информация'!$A$9</f>
        <v>Alliance Open 2010</v>
      </c>
      <c r="B21" s="341"/>
      <c r="C21" s="341"/>
      <c r="F21" s="343" t="s">
        <v>167</v>
      </c>
      <c r="H21" s="358" t="str">
        <f>'[3]Информация'!$A$9</f>
        <v>Alliance Open 2010</v>
      </c>
      <c r="I21" s="341"/>
      <c r="K21" s="359"/>
    </row>
    <row r="22" spans="1:14" ht="12.75">
      <c r="A22" s="346" t="s">
        <v>1</v>
      </c>
      <c r="B22" s="346"/>
      <c r="C22" s="347"/>
      <c r="D22" s="346" t="s">
        <v>2</v>
      </c>
      <c r="E22" s="346"/>
      <c r="F22" s="346"/>
      <c r="G22" s="348" t="s">
        <v>3</v>
      </c>
      <c r="H22" s="346" t="s">
        <v>1</v>
      </c>
      <c r="I22" s="346"/>
      <c r="J22" s="347"/>
      <c r="K22" s="346" t="s">
        <v>2</v>
      </c>
      <c r="L22" s="346"/>
      <c r="M22" s="346"/>
      <c r="N22" s="348" t="s">
        <v>3</v>
      </c>
    </row>
    <row r="23" spans="1:14" ht="12.75">
      <c r="A23" s="349" t="str">
        <f>'[3]Информация'!$A$15</f>
        <v>22-24 января</v>
      </c>
      <c r="B23" s="349"/>
      <c r="D23" s="349" t="str">
        <f>'[3]Информация'!$A$11</f>
        <v>Аквариум, Киев</v>
      </c>
      <c r="E23" s="349"/>
      <c r="F23" s="349"/>
      <c r="G23" s="350" t="s">
        <v>168</v>
      </c>
      <c r="H23" s="349" t="str">
        <f>'[3]Информация'!$A$15</f>
        <v>22-24 января</v>
      </c>
      <c r="I23" s="349"/>
      <c r="K23" s="349" t="str">
        <f>'[3]Информация'!$A$11</f>
        <v>Аквариум, Киев</v>
      </c>
      <c r="L23" s="349"/>
      <c r="M23" s="349"/>
      <c r="N23" s="350" t="s">
        <v>168</v>
      </c>
    </row>
    <row r="24" spans="4:11" ht="37.5" customHeight="1">
      <c r="D24" s="357" t="s">
        <v>201</v>
      </c>
      <c r="K24" s="357" t="s">
        <v>202</v>
      </c>
    </row>
    <row r="25" spans="1:14" ht="18.75" thickBot="1">
      <c r="A25" s="351" t="s">
        <v>171</v>
      </c>
      <c r="B25" s="351" t="s">
        <v>172</v>
      </c>
      <c r="C25" s="351">
        <v>1</v>
      </c>
      <c r="D25" s="351">
        <v>2</v>
      </c>
      <c r="E25" s="351">
        <v>3</v>
      </c>
      <c r="F25" s="351" t="s">
        <v>173</v>
      </c>
      <c r="G25" s="351" t="s">
        <v>174</v>
      </c>
      <c r="H25" s="351" t="s">
        <v>171</v>
      </c>
      <c r="I25" s="351" t="s">
        <v>172</v>
      </c>
      <c r="J25" s="351">
        <v>1</v>
      </c>
      <c r="K25" s="351">
        <v>2</v>
      </c>
      <c r="L25" s="351">
        <v>3</v>
      </c>
      <c r="M25" s="351" t="s">
        <v>173</v>
      </c>
      <c r="N25" s="351" t="s">
        <v>174</v>
      </c>
    </row>
    <row r="26" spans="1:14" ht="24.75" customHeight="1">
      <c r="A26" s="567">
        <v>1</v>
      </c>
      <c r="B26" s="352" t="s">
        <v>203</v>
      </c>
      <c r="C26" s="569"/>
      <c r="D26" s="353">
        <v>1</v>
      </c>
      <c r="E26" s="353">
        <v>1</v>
      </c>
      <c r="F26" s="565">
        <v>2</v>
      </c>
      <c r="G26" s="565">
        <v>1</v>
      </c>
      <c r="H26" s="567">
        <v>1</v>
      </c>
      <c r="I26" s="352" t="s">
        <v>204</v>
      </c>
      <c r="J26" s="569"/>
      <c r="K26" s="353">
        <v>1</v>
      </c>
      <c r="L26" s="353">
        <v>1</v>
      </c>
      <c r="M26" s="565">
        <v>2</v>
      </c>
      <c r="N26" s="565">
        <v>1</v>
      </c>
    </row>
    <row r="27" spans="1:14" ht="24.75" customHeight="1" thickBot="1">
      <c r="A27" s="568"/>
      <c r="B27" s="354" t="s">
        <v>205</v>
      </c>
      <c r="C27" s="570"/>
      <c r="D27" s="355">
        <v>81</v>
      </c>
      <c r="E27" s="355" t="s">
        <v>147</v>
      </c>
      <c r="F27" s="566"/>
      <c r="G27" s="566"/>
      <c r="H27" s="568"/>
      <c r="I27" s="354" t="s">
        <v>206</v>
      </c>
      <c r="J27" s="570"/>
      <c r="K27" s="355">
        <v>84</v>
      </c>
      <c r="L27" s="355">
        <v>81</v>
      </c>
      <c r="M27" s="566"/>
      <c r="N27" s="566"/>
    </row>
    <row r="28" spans="1:14" ht="24.75" customHeight="1">
      <c r="A28" s="567">
        <v>2</v>
      </c>
      <c r="B28" s="352" t="s">
        <v>207</v>
      </c>
      <c r="C28" s="353">
        <v>0</v>
      </c>
      <c r="D28" s="569"/>
      <c r="E28" s="353">
        <v>1</v>
      </c>
      <c r="F28" s="565">
        <v>1</v>
      </c>
      <c r="G28" s="565">
        <v>2</v>
      </c>
      <c r="H28" s="567">
        <v>2</v>
      </c>
      <c r="I28" s="352" t="s">
        <v>208</v>
      </c>
      <c r="J28" s="353">
        <v>0</v>
      </c>
      <c r="K28" s="569"/>
      <c r="L28" s="353">
        <v>1</v>
      </c>
      <c r="M28" s="565">
        <v>1</v>
      </c>
      <c r="N28" s="565">
        <v>2</v>
      </c>
    </row>
    <row r="29" spans="1:14" ht="24.75" customHeight="1" thickBot="1">
      <c r="A29" s="568"/>
      <c r="B29" s="354" t="s">
        <v>209</v>
      </c>
      <c r="C29" s="355"/>
      <c r="D29" s="570"/>
      <c r="E29" s="355" t="s">
        <v>147</v>
      </c>
      <c r="F29" s="566"/>
      <c r="G29" s="566"/>
      <c r="H29" s="568"/>
      <c r="I29" s="354" t="s">
        <v>210</v>
      </c>
      <c r="J29" s="355"/>
      <c r="K29" s="570"/>
      <c r="L29" s="355">
        <v>81</v>
      </c>
      <c r="M29" s="566"/>
      <c r="N29" s="566"/>
    </row>
    <row r="30" spans="1:14" ht="24.75" customHeight="1">
      <c r="A30" s="567">
        <v>3</v>
      </c>
      <c r="B30" s="352" t="s">
        <v>211</v>
      </c>
      <c r="C30" s="353">
        <v>0</v>
      </c>
      <c r="D30" s="353">
        <v>0</v>
      </c>
      <c r="E30" s="569"/>
      <c r="F30" s="565">
        <v>0</v>
      </c>
      <c r="G30" s="565">
        <v>3</v>
      </c>
      <c r="H30" s="567">
        <v>3</v>
      </c>
      <c r="I30" s="352" t="s">
        <v>212</v>
      </c>
      <c r="J30" s="353">
        <v>0</v>
      </c>
      <c r="K30" s="353">
        <v>0</v>
      </c>
      <c r="L30" s="569"/>
      <c r="M30" s="565">
        <v>0</v>
      </c>
      <c r="N30" s="565">
        <v>3</v>
      </c>
    </row>
    <row r="31" spans="1:14" ht="24.75" customHeight="1" thickBot="1">
      <c r="A31" s="568"/>
      <c r="B31" s="354" t="s">
        <v>213</v>
      </c>
      <c r="C31" s="355"/>
      <c r="D31" s="355"/>
      <c r="E31" s="570"/>
      <c r="F31" s="566"/>
      <c r="G31" s="566"/>
      <c r="H31" s="568"/>
      <c r="I31" s="354" t="s">
        <v>214</v>
      </c>
      <c r="J31" s="355"/>
      <c r="K31" s="355"/>
      <c r="L31" s="570"/>
      <c r="M31" s="566"/>
      <c r="N31" s="566"/>
    </row>
    <row r="32" spans="4:11" ht="33" customHeight="1">
      <c r="D32" s="357" t="s">
        <v>215</v>
      </c>
      <c r="K32" s="357" t="s">
        <v>216</v>
      </c>
    </row>
    <row r="33" spans="1:14" ht="18.75" thickBot="1">
      <c r="A33" s="351" t="s">
        <v>171</v>
      </c>
      <c r="B33" s="351" t="s">
        <v>172</v>
      </c>
      <c r="C33" s="351">
        <v>1</v>
      </c>
      <c r="D33" s="351">
        <v>2</v>
      </c>
      <c r="E33" s="351">
        <v>3</v>
      </c>
      <c r="F33" s="351" t="s">
        <v>173</v>
      </c>
      <c r="G33" s="351" t="s">
        <v>174</v>
      </c>
      <c r="H33" s="351" t="s">
        <v>171</v>
      </c>
      <c r="I33" s="351" t="s">
        <v>172</v>
      </c>
      <c r="J33" s="351">
        <v>1</v>
      </c>
      <c r="K33" s="351">
        <v>2</v>
      </c>
      <c r="L33" s="351">
        <v>3</v>
      </c>
      <c r="M33" s="351" t="s">
        <v>173</v>
      </c>
      <c r="N33" s="351" t="s">
        <v>174</v>
      </c>
    </row>
    <row r="34" spans="1:14" ht="24.75" customHeight="1">
      <c r="A34" s="567">
        <v>1</v>
      </c>
      <c r="B34" s="352" t="s">
        <v>217</v>
      </c>
      <c r="C34" s="569"/>
      <c r="D34" s="353">
        <v>0</v>
      </c>
      <c r="E34" s="353">
        <v>1</v>
      </c>
      <c r="F34" s="565">
        <v>1</v>
      </c>
      <c r="G34" s="565">
        <v>2</v>
      </c>
      <c r="H34" s="567">
        <v>1</v>
      </c>
      <c r="I34" s="352" t="s">
        <v>218</v>
      </c>
      <c r="J34" s="569"/>
      <c r="K34" s="353">
        <v>1</v>
      </c>
      <c r="L34" s="353">
        <v>1</v>
      </c>
      <c r="M34" s="565">
        <v>2</v>
      </c>
      <c r="N34" s="565">
        <v>1</v>
      </c>
    </row>
    <row r="35" spans="1:14" ht="24.75" customHeight="1" thickBot="1">
      <c r="A35" s="568"/>
      <c r="B35" s="354" t="s">
        <v>219</v>
      </c>
      <c r="C35" s="570"/>
      <c r="D35" s="355"/>
      <c r="E35" s="355">
        <v>81</v>
      </c>
      <c r="F35" s="566"/>
      <c r="G35" s="566"/>
      <c r="H35" s="568"/>
      <c r="I35" s="354" t="s">
        <v>220</v>
      </c>
      <c r="J35" s="570"/>
      <c r="K35" s="355">
        <v>86</v>
      </c>
      <c r="L35" s="355">
        <v>81</v>
      </c>
      <c r="M35" s="566"/>
      <c r="N35" s="566"/>
    </row>
    <row r="36" spans="1:14" ht="24.75" customHeight="1">
      <c r="A36" s="567">
        <v>2</v>
      </c>
      <c r="B36" s="352" t="s">
        <v>221</v>
      </c>
      <c r="C36" s="353">
        <v>1</v>
      </c>
      <c r="D36" s="569"/>
      <c r="E36" s="353">
        <v>1</v>
      </c>
      <c r="F36" s="565">
        <v>2</v>
      </c>
      <c r="G36" s="565">
        <v>1</v>
      </c>
      <c r="H36" s="567">
        <v>2</v>
      </c>
      <c r="I36" s="352" t="s">
        <v>222</v>
      </c>
      <c r="J36" s="353">
        <v>0</v>
      </c>
      <c r="K36" s="569"/>
      <c r="L36" s="353">
        <v>1</v>
      </c>
      <c r="M36" s="565">
        <v>1</v>
      </c>
      <c r="N36" s="565">
        <v>2</v>
      </c>
    </row>
    <row r="37" spans="1:14" ht="24.75" customHeight="1" thickBot="1">
      <c r="A37" s="568"/>
      <c r="B37" s="354" t="s">
        <v>223</v>
      </c>
      <c r="C37" s="355">
        <v>81</v>
      </c>
      <c r="D37" s="570"/>
      <c r="E37" s="355">
        <v>84</v>
      </c>
      <c r="F37" s="566"/>
      <c r="G37" s="566"/>
      <c r="H37" s="568"/>
      <c r="I37" s="354" t="s">
        <v>224</v>
      </c>
      <c r="J37" s="355"/>
      <c r="K37" s="570"/>
      <c r="L37" s="355">
        <v>81</v>
      </c>
      <c r="M37" s="566"/>
      <c r="N37" s="566"/>
    </row>
    <row r="38" spans="1:14" ht="24.75" customHeight="1">
      <c r="A38" s="567">
        <v>3</v>
      </c>
      <c r="B38" s="352" t="s">
        <v>225</v>
      </c>
      <c r="C38" s="353">
        <v>0</v>
      </c>
      <c r="D38" s="353">
        <v>0</v>
      </c>
      <c r="E38" s="569"/>
      <c r="F38" s="565">
        <v>0</v>
      </c>
      <c r="G38" s="565">
        <v>3</v>
      </c>
      <c r="H38" s="567">
        <v>3</v>
      </c>
      <c r="I38" s="352" t="s">
        <v>226</v>
      </c>
      <c r="J38" s="353">
        <v>0</v>
      </c>
      <c r="K38" s="353">
        <v>0</v>
      </c>
      <c r="L38" s="569"/>
      <c r="M38" s="565">
        <v>0</v>
      </c>
      <c r="N38" s="565">
        <v>3</v>
      </c>
    </row>
    <row r="39" spans="1:14" ht="24.75" customHeight="1" thickBot="1">
      <c r="A39" s="568"/>
      <c r="B39" s="354" t="s">
        <v>227</v>
      </c>
      <c r="C39" s="355"/>
      <c r="D39" s="355"/>
      <c r="E39" s="570"/>
      <c r="F39" s="566"/>
      <c r="G39" s="566"/>
      <c r="H39" s="568"/>
      <c r="I39" s="354" t="s">
        <v>228</v>
      </c>
      <c r="J39" s="355"/>
      <c r="K39" s="355"/>
      <c r="L39" s="570"/>
      <c r="M39" s="566"/>
      <c r="N39" s="566"/>
    </row>
  </sheetData>
  <sheetProtection/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M38:M39"/>
    <mergeCell ref="N38:N39"/>
    <mergeCell ref="A38:A39"/>
    <mergeCell ref="E38:E39"/>
    <mergeCell ref="F38:F39"/>
    <mergeCell ref="G38:G39"/>
    <mergeCell ref="H38:H39"/>
    <mergeCell ref="L38:L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0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340" t="str">
        <f>'[3]Информация'!$A$9</f>
        <v>Alliance Open 2010</v>
      </c>
      <c r="F1" s="360" t="s">
        <v>229</v>
      </c>
      <c r="I1" s="340" t="str">
        <f>'[3]Информация'!$A$9</f>
        <v>Alliance Open 2010</v>
      </c>
      <c r="K1" s="344"/>
      <c r="L1" s="361"/>
      <c r="M1" s="362" t="s">
        <v>0</v>
      </c>
      <c r="N1" s="363"/>
    </row>
    <row r="2" spans="1:16" ht="12.75">
      <c r="A2" s="11" t="s">
        <v>1</v>
      </c>
      <c r="B2" s="11"/>
      <c r="C2" s="364"/>
      <c r="D2" s="11" t="s">
        <v>2</v>
      </c>
      <c r="E2" s="11"/>
      <c r="F2" s="11"/>
      <c r="G2" s="364"/>
      <c r="H2" s="11" t="s">
        <v>3</v>
      </c>
      <c r="I2" s="11" t="s">
        <v>1</v>
      </c>
      <c r="J2" s="11"/>
      <c r="K2" s="364"/>
      <c r="L2" s="11" t="s">
        <v>2</v>
      </c>
      <c r="M2" s="11"/>
      <c r="N2" s="11"/>
      <c r="O2" s="364"/>
      <c r="P2" s="11" t="s">
        <v>3</v>
      </c>
    </row>
    <row r="3" spans="1:16" ht="12.75">
      <c r="A3" s="349" t="str">
        <f>'[3]Информация'!$A$15</f>
        <v>22-24 января</v>
      </c>
      <c r="B3" s="349"/>
      <c r="C3" s="342"/>
      <c r="D3" s="349" t="str">
        <f>'[3]Информация'!$A$11</f>
        <v>Аквариум, Киев</v>
      </c>
      <c r="E3" s="349"/>
      <c r="F3" s="349"/>
      <c r="H3" s="350" t="s">
        <v>168</v>
      </c>
      <c r="I3" s="349" t="str">
        <f>'[3]Информация'!$A$15</f>
        <v>22-24 января</v>
      </c>
      <c r="J3" s="349"/>
      <c r="K3" s="342"/>
      <c r="L3" s="349" t="str">
        <f>'[3]Информация'!$A$11</f>
        <v>Аквариум, Киев</v>
      </c>
      <c r="M3" s="349"/>
      <c r="N3" s="349"/>
      <c r="P3" s="350" t="s">
        <v>168</v>
      </c>
    </row>
    <row r="4" spans="1:16" ht="17.25" customHeight="1">
      <c r="A4" s="579" t="s">
        <v>230</v>
      </c>
      <c r="B4" s="579"/>
      <c r="C4" s="579"/>
      <c r="D4" s="579"/>
      <c r="E4" s="579"/>
      <c r="F4" s="579"/>
      <c r="G4" s="579"/>
      <c r="H4" s="579"/>
      <c r="I4" s="579" t="s">
        <v>231</v>
      </c>
      <c r="J4" s="579"/>
      <c r="K4" s="579"/>
      <c r="L4" s="579"/>
      <c r="M4" s="579"/>
      <c r="N4" s="579"/>
      <c r="O4" s="579"/>
      <c r="P4" s="579"/>
    </row>
    <row r="5" spans="1:16" ht="18.75" thickBot="1">
      <c r="A5" s="365" t="s">
        <v>171</v>
      </c>
      <c r="B5" s="365" t="s">
        <v>172</v>
      </c>
      <c r="C5" s="365">
        <v>1</v>
      </c>
      <c r="D5" s="365">
        <v>2</v>
      </c>
      <c r="E5" s="365">
        <v>3</v>
      </c>
      <c r="F5" s="365">
        <v>4</v>
      </c>
      <c r="G5" s="365" t="s">
        <v>173</v>
      </c>
      <c r="H5" s="365" t="s">
        <v>174</v>
      </c>
      <c r="I5" s="365" t="s">
        <v>171</v>
      </c>
      <c r="J5" s="365" t="s">
        <v>172</v>
      </c>
      <c r="K5" s="365">
        <v>1</v>
      </c>
      <c r="L5" s="365">
        <v>2</v>
      </c>
      <c r="M5" s="365">
        <v>3</v>
      </c>
      <c r="N5" s="365">
        <v>4</v>
      </c>
      <c r="O5" s="365" t="s">
        <v>173</v>
      </c>
      <c r="P5" s="365" t="s">
        <v>174</v>
      </c>
    </row>
    <row r="6" spans="1:16" ht="20.25" customHeight="1">
      <c r="A6" s="575">
        <v>1</v>
      </c>
      <c r="B6" s="366" t="s">
        <v>175</v>
      </c>
      <c r="C6" s="577"/>
      <c r="D6" s="367">
        <v>1</v>
      </c>
      <c r="E6" s="367">
        <v>0</v>
      </c>
      <c r="F6" s="367">
        <v>1</v>
      </c>
      <c r="G6" s="573">
        <v>2</v>
      </c>
      <c r="H6" s="573">
        <v>2</v>
      </c>
      <c r="I6" s="575">
        <v>1</v>
      </c>
      <c r="J6" s="366" t="s">
        <v>218</v>
      </c>
      <c r="K6" s="577"/>
      <c r="L6" s="367">
        <v>1</v>
      </c>
      <c r="M6" s="367">
        <v>1</v>
      </c>
      <c r="N6" s="367">
        <v>1</v>
      </c>
      <c r="O6" s="573">
        <v>3</v>
      </c>
      <c r="P6" s="573">
        <v>1</v>
      </c>
    </row>
    <row r="7" spans="1:16" ht="20.25" customHeight="1" thickBot="1">
      <c r="A7" s="576"/>
      <c r="B7" s="368" t="s">
        <v>177</v>
      </c>
      <c r="C7" s="578"/>
      <c r="D7" s="369">
        <v>83</v>
      </c>
      <c r="E7" s="369"/>
      <c r="F7" s="369">
        <v>84</v>
      </c>
      <c r="G7" s="574"/>
      <c r="H7" s="574"/>
      <c r="I7" s="576"/>
      <c r="J7" s="368" t="s">
        <v>220</v>
      </c>
      <c r="K7" s="578"/>
      <c r="L7" s="369">
        <v>86</v>
      </c>
      <c r="M7" s="369">
        <v>83</v>
      </c>
      <c r="N7" s="369">
        <v>83</v>
      </c>
      <c r="O7" s="574"/>
      <c r="P7" s="574"/>
    </row>
    <row r="8" spans="1:16" ht="20.25" customHeight="1">
      <c r="A8" s="575">
        <v>2</v>
      </c>
      <c r="B8" s="366" t="s">
        <v>179</v>
      </c>
      <c r="C8" s="367">
        <v>0</v>
      </c>
      <c r="D8" s="577"/>
      <c r="E8" s="367">
        <v>0</v>
      </c>
      <c r="F8" s="367">
        <v>0</v>
      </c>
      <c r="G8" s="573">
        <v>0</v>
      </c>
      <c r="H8" s="573">
        <v>4</v>
      </c>
      <c r="I8" s="575">
        <v>2</v>
      </c>
      <c r="J8" s="366" t="s">
        <v>222</v>
      </c>
      <c r="K8" s="367">
        <v>0</v>
      </c>
      <c r="L8" s="577"/>
      <c r="M8" s="367">
        <v>1</v>
      </c>
      <c r="N8" s="367">
        <v>1</v>
      </c>
      <c r="O8" s="573">
        <v>2</v>
      </c>
      <c r="P8" s="573">
        <v>2</v>
      </c>
    </row>
    <row r="9" spans="1:16" ht="20.25" customHeight="1" thickBot="1">
      <c r="A9" s="576"/>
      <c r="B9" s="368" t="s">
        <v>181</v>
      </c>
      <c r="C9" s="369"/>
      <c r="D9" s="578"/>
      <c r="E9" s="369"/>
      <c r="F9" s="369"/>
      <c r="G9" s="574"/>
      <c r="H9" s="574"/>
      <c r="I9" s="576"/>
      <c r="J9" s="368" t="s">
        <v>224</v>
      </c>
      <c r="K9" s="369"/>
      <c r="L9" s="578"/>
      <c r="M9" s="369">
        <v>84</v>
      </c>
      <c r="N9" s="369">
        <v>86</v>
      </c>
      <c r="O9" s="574"/>
      <c r="P9" s="574"/>
    </row>
    <row r="10" spans="1:16" ht="20.25" customHeight="1">
      <c r="A10" s="575">
        <v>3</v>
      </c>
      <c r="B10" s="366" t="s">
        <v>176</v>
      </c>
      <c r="C10" s="367">
        <v>1</v>
      </c>
      <c r="D10" s="367">
        <v>1</v>
      </c>
      <c r="E10" s="577"/>
      <c r="F10" s="367">
        <v>1</v>
      </c>
      <c r="G10" s="573">
        <v>3</v>
      </c>
      <c r="H10" s="573">
        <v>1</v>
      </c>
      <c r="I10" s="575">
        <v>3</v>
      </c>
      <c r="J10" s="366" t="s">
        <v>190</v>
      </c>
      <c r="K10" s="367">
        <v>0</v>
      </c>
      <c r="L10" s="367">
        <v>0</v>
      </c>
      <c r="M10" s="577"/>
      <c r="N10" s="367">
        <v>1</v>
      </c>
      <c r="O10" s="573">
        <v>1</v>
      </c>
      <c r="P10" s="573">
        <v>3</v>
      </c>
    </row>
    <row r="11" spans="1:16" ht="20.25" customHeight="1" thickBot="1">
      <c r="A11" s="576"/>
      <c r="B11" s="368" t="s">
        <v>178</v>
      </c>
      <c r="C11" s="369">
        <v>84</v>
      </c>
      <c r="D11" s="369">
        <v>81</v>
      </c>
      <c r="E11" s="578"/>
      <c r="F11" s="369">
        <v>80</v>
      </c>
      <c r="G11" s="574"/>
      <c r="H11" s="574"/>
      <c r="I11" s="576"/>
      <c r="J11" s="368" t="s">
        <v>192</v>
      </c>
      <c r="K11" s="369"/>
      <c r="L11" s="369"/>
      <c r="M11" s="578"/>
      <c r="N11" s="369">
        <v>83</v>
      </c>
      <c r="O11" s="574"/>
      <c r="P11" s="574"/>
    </row>
    <row r="12" spans="1:16" ht="20.25" customHeight="1">
      <c r="A12" s="575">
        <v>4</v>
      </c>
      <c r="B12" s="366" t="s">
        <v>180</v>
      </c>
      <c r="C12" s="367">
        <v>0</v>
      </c>
      <c r="D12" s="367">
        <v>1</v>
      </c>
      <c r="E12" s="367">
        <v>0</v>
      </c>
      <c r="F12" s="577"/>
      <c r="G12" s="573">
        <v>1</v>
      </c>
      <c r="H12" s="573">
        <v>3</v>
      </c>
      <c r="I12" s="575">
        <v>4</v>
      </c>
      <c r="J12" s="366" t="s">
        <v>194</v>
      </c>
      <c r="K12" s="367">
        <v>0</v>
      </c>
      <c r="L12" s="367">
        <v>0</v>
      </c>
      <c r="M12" s="367">
        <v>0</v>
      </c>
      <c r="N12" s="577"/>
      <c r="O12" s="573">
        <v>0</v>
      </c>
      <c r="P12" s="573">
        <v>4</v>
      </c>
    </row>
    <row r="13" spans="1:16" ht="20.25" customHeight="1" thickBot="1">
      <c r="A13" s="576"/>
      <c r="B13" s="368" t="s">
        <v>182</v>
      </c>
      <c r="C13" s="369"/>
      <c r="D13" s="369">
        <v>82</v>
      </c>
      <c r="E13" s="369"/>
      <c r="F13" s="578"/>
      <c r="G13" s="574"/>
      <c r="H13" s="574"/>
      <c r="I13" s="576"/>
      <c r="J13" s="368" t="s">
        <v>196</v>
      </c>
      <c r="K13" s="369"/>
      <c r="L13" s="369"/>
      <c r="M13" s="369"/>
      <c r="N13" s="578"/>
      <c r="O13" s="574"/>
      <c r="P13" s="574"/>
    </row>
    <row r="14" spans="1:16" s="370" customFormat="1" ht="18" customHeight="1">
      <c r="A14" s="579" t="s">
        <v>232</v>
      </c>
      <c r="B14" s="579"/>
      <c r="C14" s="579"/>
      <c r="D14" s="579"/>
      <c r="E14" s="579"/>
      <c r="F14" s="579"/>
      <c r="G14" s="579"/>
      <c r="H14" s="579"/>
      <c r="I14" s="579" t="s">
        <v>233</v>
      </c>
      <c r="J14" s="579"/>
      <c r="K14" s="579"/>
      <c r="L14" s="579"/>
      <c r="M14" s="579"/>
      <c r="N14" s="579"/>
      <c r="O14" s="579"/>
      <c r="P14" s="579"/>
    </row>
    <row r="15" spans="1:16" s="370" customFormat="1" ht="18" customHeight="1" thickBot="1">
      <c r="A15" s="365" t="s">
        <v>171</v>
      </c>
      <c r="B15" s="365" t="s">
        <v>172</v>
      </c>
      <c r="C15" s="365">
        <v>1</v>
      </c>
      <c r="D15" s="365">
        <v>2</v>
      </c>
      <c r="E15" s="365">
        <v>3</v>
      </c>
      <c r="F15" s="365">
        <v>4</v>
      </c>
      <c r="G15" s="365" t="s">
        <v>173</v>
      </c>
      <c r="H15" s="365" t="s">
        <v>174</v>
      </c>
      <c r="I15" s="365" t="s">
        <v>171</v>
      </c>
      <c r="J15" s="365" t="s">
        <v>172</v>
      </c>
      <c r="K15" s="365">
        <v>1</v>
      </c>
      <c r="L15" s="365">
        <v>2</v>
      </c>
      <c r="M15" s="365">
        <v>3</v>
      </c>
      <c r="N15" s="365">
        <v>4</v>
      </c>
      <c r="O15" s="365" t="s">
        <v>173</v>
      </c>
      <c r="P15" s="365" t="s">
        <v>174</v>
      </c>
    </row>
    <row r="16" spans="1:16" s="370" customFormat="1" ht="19.5" customHeight="1">
      <c r="A16" s="575">
        <v>1</v>
      </c>
      <c r="B16" s="366" t="s">
        <v>189</v>
      </c>
      <c r="C16" s="577"/>
      <c r="D16" s="367">
        <v>1</v>
      </c>
      <c r="E16" s="367">
        <v>1</v>
      </c>
      <c r="F16" s="367">
        <v>1</v>
      </c>
      <c r="G16" s="573">
        <v>3</v>
      </c>
      <c r="H16" s="573">
        <v>1</v>
      </c>
      <c r="I16" s="575">
        <v>1</v>
      </c>
      <c r="J16" s="366" t="s">
        <v>203</v>
      </c>
      <c r="K16" s="577"/>
      <c r="L16" s="367">
        <v>1</v>
      </c>
      <c r="M16" s="367">
        <v>0</v>
      </c>
      <c r="N16" s="367">
        <v>1</v>
      </c>
      <c r="O16" s="573">
        <v>2</v>
      </c>
      <c r="P16" s="573">
        <v>2</v>
      </c>
    </row>
    <row r="17" spans="1:16" s="370" customFormat="1" ht="20.25" customHeight="1" thickBot="1">
      <c r="A17" s="576"/>
      <c r="B17" s="368" t="s">
        <v>191</v>
      </c>
      <c r="C17" s="578"/>
      <c r="D17" s="369">
        <v>83</v>
      </c>
      <c r="E17" s="369">
        <v>86</v>
      </c>
      <c r="F17" s="369">
        <v>85</v>
      </c>
      <c r="G17" s="574"/>
      <c r="H17" s="574"/>
      <c r="I17" s="576"/>
      <c r="J17" s="368" t="s">
        <v>205</v>
      </c>
      <c r="K17" s="578"/>
      <c r="L17" s="369">
        <v>81</v>
      </c>
      <c r="M17" s="369"/>
      <c r="N17" s="369">
        <v>86</v>
      </c>
      <c r="O17" s="574"/>
      <c r="P17" s="574"/>
    </row>
    <row r="18" spans="1:16" s="370" customFormat="1" ht="20.25" customHeight="1">
      <c r="A18" s="575">
        <v>2</v>
      </c>
      <c r="B18" s="366" t="s">
        <v>193</v>
      </c>
      <c r="C18" s="367">
        <v>0</v>
      </c>
      <c r="D18" s="577"/>
      <c r="E18" s="367">
        <v>0</v>
      </c>
      <c r="F18" s="367">
        <v>0</v>
      </c>
      <c r="G18" s="573">
        <v>0</v>
      </c>
      <c r="H18" s="573">
        <v>4</v>
      </c>
      <c r="I18" s="575">
        <v>2</v>
      </c>
      <c r="J18" s="366" t="s">
        <v>207</v>
      </c>
      <c r="K18" s="367">
        <v>0</v>
      </c>
      <c r="L18" s="577"/>
      <c r="M18" s="367">
        <v>0</v>
      </c>
      <c r="N18" s="367">
        <v>0</v>
      </c>
      <c r="O18" s="573">
        <v>0</v>
      </c>
      <c r="P18" s="573">
        <v>4</v>
      </c>
    </row>
    <row r="19" spans="1:16" s="370" customFormat="1" ht="20.25" customHeight="1" thickBot="1">
      <c r="A19" s="576"/>
      <c r="B19" s="368" t="s">
        <v>195</v>
      </c>
      <c r="C19" s="369"/>
      <c r="D19" s="578"/>
      <c r="E19" s="369"/>
      <c r="F19" s="369"/>
      <c r="G19" s="574"/>
      <c r="H19" s="574"/>
      <c r="I19" s="576"/>
      <c r="J19" s="368" t="s">
        <v>209</v>
      </c>
      <c r="K19" s="369"/>
      <c r="L19" s="578"/>
      <c r="M19" s="369"/>
      <c r="N19" s="369"/>
      <c r="O19" s="574"/>
      <c r="P19" s="574"/>
    </row>
    <row r="20" spans="1:16" s="370" customFormat="1" ht="20.25" customHeight="1">
      <c r="A20" s="575">
        <v>3</v>
      </c>
      <c r="B20" s="366" t="s">
        <v>204</v>
      </c>
      <c r="C20" s="367">
        <v>0</v>
      </c>
      <c r="D20" s="367">
        <v>1</v>
      </c>
      <c r="E20" s="577"/>
      <c r="F20" s="367">
        <v>1</v>
      </c>
      <c r="G20" s="573">
        <v>2</v>
      </c>
      <c r="H20" s="573">
        <v>2</v>
      </c>
      <c r="I20" s="575">
        <v>3</v>
      </c>
      <c r="J20" s="366" t="s">
        <v>221</v>
      </c>
      <c r="K20" s="367">
        <v>1</v>
      </c>
      <c r="L20" s="367">
        <v>1</v>
      </c>
      <c r="M20" s="577"/>
      <c r="N20" s="367">
        <v>1</v>
      </c>
      <c r="O20" s="573">
        <v>3</v>
      </c>
      <c r="P20" s="573">
        <v>1</v>
      </c>
    </row>
    <row r="21" spans="1:16" s="370" customFormat="1" ht="20.25" customHeight="1" thickBot="1">
      <c r="A21" s="576"/>
      <c r="B21" s="368" t="s">
        <v>206</v>
      </c>
      <c r="C21" s="369"/>
      <c r="D21" s="369">
        <v>85</v>
      </c>
      <c r="E21" s="578"/>
      <c r="F21" s="369">
        <v>84</v>
      </c>
      <c r="G21" s="574"/>
      <c r="H21" s="574"/>
      <c r="I21" s="576"/>
      <c r="J21" s="368" t="s">
        <v>223</v>
      </c>
      <c r="K21" s="369">
        <v>83</v>
      </c>
      <c r="L21" s="369">
        <v>83</v>
      </c>
      <c r="M21" s="578"/>
      <c r="N21" s="369">
        <v>81</v>
      </c>
      <c r="O21" s="574"/>
      <c r="P21" s="574"/>
    </row>
    <row r="22" spans="1:16" s="370" customFormat="1" ht="20.25" customHeight="1">
      <c r="A22" s="575">
        <v>4</v>
      </c>
      <c r="B22" s="366" t="s">
        <v>208</v>
      </c>
      <c r="C22" s="367">
        <v>0</v>
      </c>
      <c r="D22" s="367">
        <v>1</v>
      </c>
      <c r="E22" s="367">
        <v>0</v>
      </c>
      <c r="F22" s="577"/>
      <c r="G22" s="573">
        <v>1</v>
      </c>
      <c r="H22" s="573">
        <v>3</v>
      </c>
      <c r="I22" s="575">
        <v>4</v>
      </c>
      <c r="J22" s="366" t="s">
        <v>217</v>
      </c>
      <c r="K22" s="367">
        <v>0</v>
      </c>
      <c r="L22" s="367">
        <v>1</v>
      </c>
      <c r="M22" s="367">
        <v>0</v>
      </c>
      <c r="N22" s="577"/>
      <c r="O22" s="573">
        <v>1</v>
      </c>
      <c r="P22" s="573">
        <v>3</v>
      </c>
    </row>
    <row r="23" spans="1:16" s="370" customFormat="1" ht="20.25" customHeight="1" thickBot="1">
      <c r="A23" s="576"/>
      <c r="B23" s="368" t="s">
        <v>210</v>
      </c>
      <c r="C23" s="369"/>
      <c r="D23" s="369" t="s">
        <v>234</v>
      </c>
      <c r="E23" s="369"/>
      <c r="F23" s="578"/>
      <c r="G23" s="574"/>
      <c r="H23" s="574"/>
      <c r="I23" s="576"/>
      <c r="J23" s="368" t="s">
        <v>219</v>
      </c>
      <c r="K23" s="369"/>
      <c r="L23" s="369">
        <v>83</v>
      </c>
      <c r="M23" s="369"/>
      <c r="N23" s="578"/>
      <c r="O23" s="574"/>
      <c r="P23" s="574"/>
    </row>
    <row r="24" spans="1:13" ht="58.5" customHeight="1">
      <c r="A24" s="1"/>
      <c r="F24" s="371"/>
      <c r="I24" s="372"/>
      <c r="M24" s="362"/>
    </row>
    <row r="25" spans="1:16" ht="12.75">
      <c r="A25" s="11"/>
      <c r="B25" s="11"/>
      <c r="C25" s="364"/>
      <c r="D25" s="11"/>
      <c r="E25" s="11"/>
      <c r="F25" s="11"/>
      <c r="G25" s="364"/>
      <c r="H25" s="11"/>
      <c r="I25" s="11"/>
      <c r="J25" s="11"/>
      <c r="K25" s="364"/>
      <c r="L25" s="11"/>
      <c r="M25" s="11"/>
      <c r="N25" s="11"/>
      <c r="O25" s="364"/>
      <c r="P25" s="11"/>
    </row>
    <row r="26" spans="1:16" ht="12.75">
      <c r="A26" s="373"/>
      <c r="B26" s="373"/>
      <c r="D26" s="373"/>
      <c r="E26" s="373"/>
      <c r="F26" s="373"/>
      <c r="H26" s="374"/>
      <c r="I26" s="373"/>
      <c r="J26" s="373"/>
      <c r="L26" s="373"/>
      <c r="M26" s="373"/>
      <c r="N26" s="373"/>
      <c r="P26" s="374"/>
    </row>
    <row r="27" spans="1:16" ht="17.25" customHeight="1">
      <c r="A27" s="579"/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</row>
    <row r="28" spans="1:16" ht="18.75" thickBot="1">
      <c r="A28" s="365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</row>
    <row r="29" spans="1:16" ht="20.25" customHeight="1">
      <c r="A29" s="575"/>
      <c r="B29" s="366"/>
      <c r="C29" s="577"/>
      <c r="D29" s="367"/>
      <c r="E29" s="367"/>
      <c r="F29" s="367"/>
      <c r="G29" s="573"/>
      <c r="H29" s="573"/>
      <c r="I29" s="575"/>
      <c r="J29" s="366"/>
      <c r="K29" s="577"/>
      <c r="L29" s="367"/>
      <c r="M29" s="367"/>
      <c r="N29" s="367"/>
      <c r="O29" s="573"/>
      <c r="P29" s="573"/>
    </row>
    <row r="30" spans="1:16" ht="20.25" customHeight="1" thickBot="1">
      <c r="A30" s="576"/>
      <c r="B30" s="368"/>
      <c r="C30" s="578"/>
      <c r="D30" s="369"/>
      <c r="E30" s="369"/>
      <c r="F30" s="369"/>
      <c r="G30" s="574"/>
      <c r="H30" s="574"/>
      <c r="I30" s="576"/>
      <c r="J30" s="368"/>
      <c r="K30" s="578"/>
      <c r="L30" s="369"/>
      <c r="M30" s="369"/>
      <c r="N30" s="369"/>
      <c r="O30" s="574"/>
      <c r="P30" s="574"/>
    </row>
    <row r="31" spans="1:16" ht="20.25" customHeight="1">
      <c r="A31" s="575"/>
      <c r="B31" s="366"/>
      <c r="C31" s="367"/>
      <c r="D31" s="577"/>
      <c r="E31" s="367"/>
      <c r="F31" s="367"/>
      <c r="G31" s="573"/>
      <c r="H31" s="573"/>
      <c r="I31" s="575"/>
      <c r="J31" s="366"/>
      <c r="K31" s="367"/>
      <c r="L31" s="577"/>
      <c r="M31" s="367"/>
      <c r="N31" s="367"/>
      <c r="O31" s="573"/>
      <c r="P31" s="573"/>
    </row>
    <row r="32" spans="1:16" ht="20.25" customHeight="1" thickBot="1">
      <c r="A32" s="576"/>
      <c r="B32" s="368"/>
      <c r="C32" s="369"/>
      <c r="D32" s="578"/>
      <c r="E32" s="369"/>
      <c r="F32" s="369"/>
      <c r="G32" s="574"/>
      <c r="H32" s="574"/>
      <c r="I32" s="576"/>
      <c r="J32" s="368"/>
      <c r="K32" s="369"/>
      <c r="L32" s="578"/>
      <c r="M32" s="369"/>
      <c r="N32" s="369"/>
      <c r="O32" s="574"/>
      <c r="P32" s="574"/>
    </row>
    <row r="33" spans="1:16" ht="20.25" customHeight="1">
      <c r="A33" s="575"/>
      <c r="B33" s="366"/>
      <c r="C33" s="367"/>
      <c r="D33" s="367"/>
      <c r="E33" s="577"/>
      <c r="F33" s="367"/>
      <c r="G33" s="573"/>
      <c r="H33" s="573"/>
      <c r="I33" s="575"/>
      <c r="J33" s="366"/>
      <c r="K33" s="367"/>
      <c r="L33" s="367"/>
      <c r="M33" s="577"/>
      <c r="N33" s="367"/>
      <c r="O33" s="573"/>
      <c r="P33" s="573"/>
    </row>
    <row r="34" spans="1:16" ht="20.25" customHeight="1" thickBot="1">
      <c r="A34" s="576"/>
      <c r="B34" s="368"/>
      <c r="C34" s="369"/>
      <c r="D34" s="369"/>
      <c r="E34" s="578"/>
      <c r="F34" s="369"/>
      <c r="G34" s="574"/>
      <c r="H34" s="574"/>
      <c r="I34" s="576"/>
      <c r="J34" s="368"/>
      <c r="K34" s="369"/>
      <c r="L34" s="369"/>
      <c r="M34" s="578"/>
      <c r="N34" s="369"/>
      <c r="O34" s="574"/>
      <c r="P34" s="574"/>
    </row>
    <row r="35" spans="1:16" ht="20.25" customHeight="1">
      <c r="A35" s="575"/>
      <c r="B35" s="366"/>
      <c r="C35" s="367"/>
      <c r="D35" s="367"/>
      <c r="E35" s="367"/>
      <c r="F35" s="577"/>
      <c r="G35" s="573"/>
      <c r="H35" s="573"/>
      <c r="I35" s="575"/>
      <c r="J35" s="366"/>
      <c r="K35" s="367"/>
      <c r="L35" s="367"/>
      <c r="M35" s="367"/>
      <c r="N35" s="577"/>
      <c r="O35" s="573"/>
      <c r="P35" s="573"/>
    </row>
    <row r="36" spans="1:16" ht="20.25" customHeight="1" thickBot="1">
      <c r="A36" s="576"/>
      <c r="B36" s="368"/>
      <c r="C36" s="369"/>
      <c r="D36" s="369"/>
      <c r="E36" s="369"/>
      <c r="F36" s="578"/>
      <c r="G36" s="574"/>
      <c r="H36" s="574"/>
      <c r="I36" s="576"/>
      <c r="J36" s="368"/>
      <c r="K36" s="369"/>
      <c r="L36" s="369"/>
      <c r="M36" s="369"/>
      <c r="N36" s="578"/>
      <c r="O36" s="574"/>
      <c r="P36" s="574"/>
    </row>
    <row r="37" spans="1:16" s="370" customFormat="1" ht="18" customHeight="1">
      <c r="A37" s="579"/>
      <c r="B37" s="579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</row>
    <row r="38" spans="1:16" s="370" customFormat="1" ht="18" customHeight="1" thickBot="1">
      <c r="A38" s="365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</row>
    <row r="39" spans="1:16" s="370" customFormat="1" ht="19.5" customHeight="1">
      <c r="A39" s="575"/>
      <c r="B39" s="366"/>
      <c r="C39" s="577"/>
      <c r="D39" s="367"/>
      <c r="E39" s="367"/>
      <c r="F39" s="367"/>
      <c r="G39" s="573"/>
      <c r="H39" s="573"/>
      <c r="I39" s="575"/>
      <c r="J39" s="366"/>
      <c r="K39" s="577"/>
      <c r="L39" s="367"/>
      <c r="M39" s="367"/>
      <c r="N39" s="367"/>
      <c r="O39" s="573"/>
      <c r="P39" s="573"/>
    </row>
    <row r="40" spans="1:16" s="370" customFormat="1" ht="20.25" customHeight="1" thickBot="1">
      <c r="A40" s="576"/>
      <c r="B40" s="368"/>
      <c r="C40" s="578"/>
      <c r="D40" s="369"/>
      <c r="E40" s="369"/>
      <c r="F40" s="369"/>
      <c r="G40" s="574"/>
      <c r="H40" s="574"/>
      <c r="I40" s="576"/>
      <c r="J40" s="368"/>
      <c r="K40" s="578"/>
      <c r="L40" s="369"/>
      <c r="M40" s="369"/>
      <c r="N40" s="369"/>
      <c r="O40" s="574"/>
      <c r="P40" s="574"/>
    </row>
    <row r="41" spans="1:16" s="370" customFormat="1" ht="20.25" customHeight="1">
      <c r="A41" s="575"/>
      <c r="B41" s="366"/>
      <c r="C41" s="367"/>
      <c r="D41" s="577"/>
      <c r="E41" s="367"/>
      <c r="F41" s="367"/>
      <c r="G41" s="573"/>
      <c r="H41" s="573"/>
      <c r="I41" s="575"/>
      <c r="J41" s="366"/>
      <c r="K41" s="367"/>
      <c r="L41" s="577"/>
      <c r="M41" s="367"/>
      <c r="N41" s="367"/>
      <c r="O41" s="573"/>
      <c r="P41" s="573"/>
    </row>
    <row r="42" spans="1:16" s="370" customFormat="1" ht="20.25" customHeight="1" thickBot="1">
      <c r="A42" s="576"/>
      <c r="B42" s="368"/>
      <c r="C42" s="369"/>
      <c r="D42" s="578"/>
      <c r="E42" s="369"/>
      <c r="F42" s="369"/>
      <c r="G42" s="574"/>
      <c r="H42" s="574"/>
      <c r="I42" s="576"/>
      <c r="J42" s="368"/>
      <c r="K42" s="369"/>
      <c r="L42" s="578"/>
      <c r="M42" s="369"/>
      <c r="N42" s="369"/>
      <c r="O42" s="574"/>
      <c r="P42" s="574"/>
    </row>
    <row r="43" spans="1:16" s="370" customFormat="1" ht="20.25" customHeight="1">
      <c r="A43" s="575"/>
      <c r="B43" s="366"/>
      <c r="C43" s="367"/>
      <c r="D43" s="367"/>
      <c r="E43" s="577"/>
      <c r="F43" s="367"/>
      <c r="G43" s="573"/>
      <c r="H43" s="573"/>
      <c r="I43" s="575"/>
      <c r="J43" s="366"/>
      <c r="K43" s="367"/>
      <c r="L43" s="367"/>
      <c r="M43" s="577"/>
      <c r="N43" s="367"/>
      <c r="O43" s="573"/>
      <c r="P43" s="573"/>
    </row>
    <row r="44" spans="1:16" s="370" customFormat="1" ht="20.25" customHeight="1" thickBot="1">
      <c r="A44" s="576"/>
      <c r="B44" s="368"/>
      <c r="C44" s="369"/>
      <c r="D44" s="369"/>
      <c r="E44" s="578"/>
      <c r="F44" s="369"/>
      <c r="G44" s="574"/>
      <c r="H44" s="574"/>
      <c r="I44" s="576"/>
      <c r="J44" s="368"/>
      <c r="K44" s="369"/>
      <c r="L44" s="369"/>
      <c r="M44" s="578"/>
      <c r="N44" s="369"/>
      <c r="O44" s="574"/>
      <c r="P44" s="574"/>
    </row>
    <row r="45" spans="1:16" s="370" customFormat="1" ht="20.25" customHeight="1">
      <c r="A45" s="575"/>
      <c r="B45" s="366"/>
      <c r="C45" s="367"/>
      <c r="D45" s="367"/>
      <c r="E45" s="367"/>
      <c r="F45" s="577"/>
      <c r="G45" s="573"/>
      <c r="H45" s="573"/>
      <c r="I45" s="575"/>
      <c r="J45" s="366"/>
      <c r="K45" s="367"/>
      <c r="L45" s="367"/>
      <c r="M45" s="367"/>
      <c r="N45" s="577"/>
      <c r="O45" s="573"/>
      <c r="P45" s="573"/>
    </row>
    <row r="46" spans="1:16" s="370" customFormat="1" ht="20.25" customHeight="1" thickBot="1">
      <c r="A46" s="576"/>
      <c r="B46" s="368"/>
      <c r="C46" s="369"/>
      <c r="D46" s="369"/>
      <c r="E46" s="369"/>
      <c r="F46" s="578"/>
      <c r="G46" s="574"/>
      <c r="H46" s="574"/>
      <c r="I46" s="576"/>
      <c r="J46" s="368"/>
      <c r="K46" s="369"/>
      <c r="L46" s="369"/>
      <c r="M46" s="369"/>
      <c r="N46" s="578"/>
      <c r="O46" s="574"/>
      <c r="P46" s="574"/>
    </row>
    <row r="47" spans="1:16" ht="17.25" customHeight="1">
      <c r="A47" s="572"/>
      <c r="B47" s="572"/>
      <c r="C47" s="572"/>
      <c r="D47" s="572"/>
      <c r="E47" s="572"/>
      <c r="F47" s="572"/>
      <c r="G47" s="572"/>
      <c r="H47" s="572"/>
      <c r="I47" s="572"/>
      <c r="J47" s="572"/>
      <c r="K47" s="572"/>
      <c r="L47" s="572"/>
      <c r="M47" s="572"/>
      <c r="N47" s="572"/>
      <c r="O47" s="572"/>
      <c r="P47" s="572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3"/>
  <rowBreaks count="1" manualBreakCount="1">
    <brk id="2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Зукин</dc:creator>
  <cp:keywords/>
  <dc:description/>
  <cp:lastModifiedBy>Зукин</cp:lastModifiedBy>
  <dcterms:created xsi:type="dcterms:W3CDTF">2010-01-24T15:03:34Z</dcterms:created>
  <dcterms:modified xsi:type="dcterms:W3CDTF">2010-01-25T10:22:31Z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